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AllMeso\targeted\"/>
    </mc:Choice>
  </mc:AlternateContent>
  <xr:revisionPtr revIDLastSave="0" documentId="8_{1CA9895F-2FC0-47F0-813A-BAFB0B105207}" xr6:coauthVersionLast="47" xr6:coauthVersionMax="47" xr10:uidLastSave="{00000000-0000-0000-0000-000000000000}"/>
  <bookViews>
    <workbookView xWindow="11520" yWindow="0" windowWidth="11520" windowHeight="12360" firstSheet="1" activeTab="3" xr2:uid="{A36CA273-26B0-4BD7-9AD3-9DA038704072}"/>
  </bookViews>
  <sheets>
    <sheet name="Compound areas" sheetId="1" r:id="rId1"/>
    <sheet name="IS areas" sheetId="2" r:id="rId2"/>
    <sheet name="BMIS calculation" sheetId="3" r:id="rId3"/>
    <sheet name="Quantification" sheetId="4" r:id="rId4"/>
    <sheet name="Ingalls Standards Sheet" sheetId="5" r:id="rId5"/>
  </sheets>
  <definedNames>
    <definedName name="_xlnm._FilterDatabase" localSheetId="4" hidden="1">'Ingalls Standards Sheet'!$A$1:$S$459</definedName>
  </definedNames>
  <calcPr calcId="181029"/>
  <pivotCaches>
    <pivotCache cacheId="2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1" i="4"/>
  <c r="B23" i="3"/>
  <c r="B24" i="3"/>
  <c r="B25" i="3"/>
  <c r="B26" i="3"/>
  <c r="B27" i="3"/>
  <c r="B28" i="3"/>
  <c r="B29" i="3"/>
  <c r="B14" i="4" s="1"/>
  <c r="B30" i="3"/>
  <c r="B15" i="4" s="1"/>
  <c r="B31" i="3"/>
  <c r="B16" i="4" s="1"/>
  <c r="B32" i="3"/>
  <c r="B17" i="4" s="1"/>
  <c r="B33" i="3"/>
  <c r="B18" i="4" s="1"/>
  <c r="B34" i="3"/>
  <c r="B19" i="4" s="1"/>
  <c r="B35" i="3"/>
  <c r="B20" i="4" s="1"/>
  <c r="B36" i="3"/>
  <c r="B21" i="4" s="1"/>
  <c r="B37" i="3"/>
  <c r="B22" i="4" s="1"/>
  <c r="B38" i="3"/>
  <c r="B23" i="4" s="1"/>
  <c r="B39" i="3"/>
  <c r="B24" i="4" s="1"/>
  <c r="B40" i="3"/>
  <c r="B25" i="4" s="1"/>
  <c r="B41" i="3"/>
  <c r="B26" i="4" s="1"/>
  <c r="B42" i="3"/>
  <c r="B27" i="4" s="1"/>
  <c r="B43" i="3"/>
  <c r="B28" i="4" s="1"/>
  <c r="B44" i="3"/>
  <c r="B29" i="4" s="1"/>
  <c r="B45" i="3"/>
  <c r="B30" i="4" s="1"/>
  <c r="B46" i="3"/>
  <c r="B31" i="4" s="1"/>
  <c r="B47" i="3"/>
  <c r="B32" i="4" s="1"/>
  <c r="B48" i="3"/>
  <c r="B33" i="4" s="1"/>
  <c r="B49" i="3"/>
  <c r="B34" i="4" s="1"/>
  <c r="B50" i="3"/>
  <c r="B35" i="4" s="1"/>
  <c r="B51" i="3"/>
  <c r="B36" i="4" s="1"/>
  <c r="B52" i="3"/>
  <c r="B37" i="4" s="1"/>
  <c r="B53" i="3"/>
  <c r="B2" i="4" s="1"/>
  <c r="B54" i="3"/>
  <c r="B3" i="4" s="1"/>
  <c r="B55" i="3"/>
  <c r="B4" i="4" s="1"/>
  <c r="B56" i="3"/>
  <c r="B5" i="4" s="1"/>
  <c r="B57" i="3"/>
  <c r="B6" i="4" s="1"/>
  <c r="B58" i="3"/>
  <c r="B7" i="4" s="1"/>
  <c r="B59" i="3"/>
  <c r="B8" i="4" s="1"/>
  <c r="B60" i="3"/>
  <c r="B9" i="4" s="1"/>
  <c r="B61" i="3"/>
  <c r="B10" i="4" s="1"/>
  <c r="B62" i="3"/>
  <c r="B11" i="4" s="1"/>
  <c r="B21" i="3"/>
  <c r="B22" i="3"/>
  <c r="B20" i="3"/>
  <c r="A61" i="3"/>
  <c r="A10" i="4" s="1"/>
  <c r="A62" i="3"/>
  <c r="A11" i="4" s="1"/>
  <c r="A58" i="3"/>
  <c r="A7" i="4" s="1"/>
  <c r="A59" i="3"/>
  <c r="A8" i="4" s="1"/>
  <c r="A60" i="3"/>
  <c r="A9" i="4" s="1"/>
  <c r="A53" i="3"/>
  <c r="A2" i="4" s="1"/>
  <c r="A54" i="3"/>
  <c r="A3" i="4" s="1"/>
  <c r="A55" i="3"/>
  <c r="A4" i="4" s="1"/>
  <c r="A56" i="3"/>
  <c r="A5" i="4" s="1"/>
  <c r="A57" i="3"/>
  <c r="A6" i="4" s="1"/>
  <c r="A45" i="3"/>
  <c r="A30" i="4" s="1"/>
  <c r="A46" i="3"/>
  <c r="A31" i="4" s="1"/>
  <c r="A47" i="3"/>
  <c r="A32" i="4" s="1"/>
  <c r="A48" i="3"/>
  <c r="A33" i="4" s="1"/>
  <c r="A49" i="3"/>
  <c r="A34" i="4" s="1"/>
  <c r="A50" i="3"/>
  <c r="A35" i="4" s="1"/>
  <c r="A51" i="3"/>
  <c r="A36" i="4" s="1"/>
  <c r="A52" i="3"/>
  <c r="A37" i="4" s="1"/>
  <c r="A32" i="3"/>
  <c r="A17" i="4" s="1"/>
  <c r="A33" i="3"/>
  <c r="A18" i="4" s="1"/>
  <c r="A34" i="3"/>
  <c r="A19" i="4" s="1"/>
  <c r="A35" i="3"/>
  <c r="A20" i="4" s="1"/>
  <c r="A36" i="3"/>
  <c r="A21" i="4" s="1"/>
  <c r="A37" i="3"/>
  <c r="A22" i="4" s="1"/>
  <c r="A38" i="3"/>
  <c r="A23" i="4" s="1"/>
  <c r="A39" i="3"/>
  <c r="A24" i="4" s="1"/>
  <c r="A40" i="3"/>
  <c r="A25" i="4" s="1"/>
  <c r="A41" i="3"/>
  <c r="A26" i="4" s="1"/>
  <c r="A42" i="3"/>
  <c r="A27" i="4" s="1"/>
  <c r="A43" i="3"/>
  <c r="A28" i="4" s="1"/>
  <c r="A44" i="3"/>
  <c r="A29" i="4" s="1"/>
  <c r="A21" i="3"/>
  <c r="A22" i="3"/>
  <c r="A23" i="3"/>
  <c r="A24" i="3"/>
  <c r="A25" i="3"/>
  <c r="A26" i="3"/>
  <c r="A27" i="3"/>
  <c r="A28" i="3"/>
  <c r="A29" i="3"/>
  <c r="A14" i="4" s="1"/>
  <c r="A30" i="3"/>
  <c r="A15" i="4" s="1"/>
  <c r="A31" i="3"/>
  <c r="A16" i="4" s="1"/>
  <c r="A20" i="3"/>
  <c r="B2" i="3"/>
  <c r="K9" i="3" s="1"/>
  <c r="B3" i="3"/>
  <c r="H10" i="3" s="1"/>
  <c r="B4" i="3"/>
  <c r="E11" i="3" s="1"/>
  <c r="B5" i="3"/>
  <c r="J12" i="3" s="1"/>
  <c r="B6" i="3"/>
  <c r="G13" i="3" s="1"/>
  <c r="B7" i="3"/>
  <c r="L14" i="3" s="1"/>
  <c r="E6" i="4" l="1"/>
  <c r="E5" i="4"/>
  <c r="E9" i="4" s="1"/>
  <c r="F6" i="4"/>
  <c r="F5" i="4"/>
  <c r="F7" i="4"/>
  <c r="K11" i="3"/>
  <c r="F10" i="3"/>
  <c r="K14" i="3"/>
  <c r="M13" i="3"/>
  <c r="E13" i="3"/>
  <c r="O10" i="3"/>
  <c r="G12" i="3"/>
  <c r="F13" i="3"/>
  <c r="J11" i="3"/>
  <c r="D12" i="3"/>
  <c r="O12" i="3"/>
  <c r="N10" i="3"/>
  <c r="D11" i="3"/>
  <c r="I12" i="3"/>
  <c r="M10" i="3"/>
  <c r="D10" i="3"/>
  <c r="H12" i="3"/>
  <c r="G10" i="3"/>
  <c r="N13" i="3"/>
  <c r="L11" i="3"/>
  <c r="E10" i="3"/>
  <c r="I9" i="3"/>
  <c r="I14" i="3"/>
  <c r="O14" i="3"/>
  <c r="G14" i="3"/>
  <c r="J13" i="3"/>
  <c r="M12" i="3"/>
  <c r="E12" i="3"/>
  <c r="H11" i="3"/>
  <c r="K10" i="3"/>
  <c r="N9" i="3"/>
  <c r="F9" i="3"/>
  <c r="J14" i="3"/>
  <c r="L13" i="3"/>
  <c r="H9" i="3"/>
  <c r="N14" i="3"/>
  <c r="F14" i="3"/>
  <c r="I13" i="3"/>
  <c r="L12" i="3"/>
  <c r="O11" i="3"/>
  <c r="G11" i="3"/>
  <c r="J10" i="3"/>
  <c r="M9" i="3"/>
  <c r="E9" i="3"/>
  <c r="J9" i="3"/>
  <c r="D14" i="3"/>
  <c r="H14" i="3"/>
  <c r="K13" i="3"/>
  <c r="N12" i="3"/>
  <c r="F12" i="3"/>
  <c r="I11" i="3"/>
  <c r="L10" i="3"/>
  <c r="O9" i="3"/>
  <c r="G9" i="3"/>
  <c r="D9" i="3"/>
  <c r="M14" i="3"/>
  <c r="E14" i="3"/>
  <c r="H13" i="3"/>
  <c r="K12" i="3"/>
  <c r="N11" i="3"/>
  <c r="F11" i="3"/>
  <c r="I10" i="3"/>
  <c r="L9" i="3"/>
  <c r="D13" i="3"/>
  <c r="O13" i="3"/>
  <c r="M11" i="3"/>
  <c r="F9" i="4" l="1"/>
  <c r="E10" i="4" s="1"/>
  <c r="L16" i="3"/>
  <c r="K16" i="3"/>
  <c r="O16" i="3"/>
  <c r="G16" i="3"/>
  <c r="J16" i="3"/>
  <c r="D16" i="3"/>
  <c r="N16" i="3"/>
  <c r="E16" i="3"/>
  <c r="I16" i="3"/>
  <c r="M16" i="3"/>
  <c r="H16" i="3"/>
  <c r="F16" i="3"/>
  <c r="D18" i="3" l="1"/>
  <c r="D47" i="3"/>
  <c r="D23" i="3"/>
  <c r="D46" i="3"/>
  <c r="D30" i="3"/>
  <c r="D53" i="3"/>
  <c r="D21" i="3"/>
  <c r="D60" i="3"/>
  <c r="D52" i="3"/>
  <c r="D44" i="3"/>
  <c r="D36" i="3"/>
  <c r="D28" i="3"/>
  <c r="D59" i="3"/>
  <c r="D51" i="3"/>
  <c r="D43" i="3"/>
  <c r="D35" i="3"/>
  <c r="D27" i="3"/>
  <c r="D39" i="3"/>
  <c r="D62" i="3"/>
  <c r="D38" i="3"/>
  <c r="D61" i="3"/>
  <c r="D37" i="3"/>
  <c r="D50" i="3"/>
  <c r="D34" i="3"/>
  <c r="D57" i="3"/>
  <c r="D49" i="3"/>
  <c r="D41" i="3"/>
  <c r="D33" i="3"/>
  <c r="D25" i="3"/>
  <c r="D55" i="3"/>
  <c r="D31" i="3"/>
  <c r="D54" i="3"/>
  <c r="D22" i="3"/>
  <c r="D45" i="3"/>
  <c r="D29" i="3"/>
  <c r="D58" i="3"/>
  <c r="D42" i="3"/>
  <c r="D26" i="3"/>
  <c r="D56" i="3"/>
  <c r="D48" i="3"/>
  <c r="D40" i="3"/>
  <c r="D32" i="3"/>
  <c r="D24" i="3"/>
  <c r="D20" i="3"/>
  <c r="F20" i="3" l="1"/>
  <c r="F24" i="3"/>
  <c r="F32" i="3"/>
  <c r="C17" i="4" s="1"/>
  <c r="D17" i="4" s="1"/>
  <c r="E17" i="4" s="1"/>
  <c r="F40" i="3"/>
  <c r="C25" i="4" s="1"/>
  <c r="D25" i="4" s="1"/>
  <c r="E25" i="4" s="1"/>
  <c r="F48" i="3"/>
  <c r="C33" i="4" s="1"/>
  <c r="D33" i="4" s="1"/>
  <c r="E33" i="4" s="1"/>
  <c r="F56" i="3"/>
  <c r="F26" i="3"/>
  <c r="F42" i="3"/>
  <c r="C27" i="4" s="1"/>
  <c r="D27" i="4" s="1"/>
  <c r="E27" i="4" s="1"/>
  <c r="F58" i="3"/>
  <c r="F29" i="3"/>
  <c r="C14" i="4" s="1"/>
  <c r="D14" i="4" s="1"/>
  <c r="E14" i="4" s="1"/>
  <c r="F45" i="3"/>
  <c r="C30" i="4" s="1"/>
  <c r="D30" i="4" s="1"/>
  <c r="E30" i="4" s="1"/>
  <c r="F22" i="3"/>
  <c r="F54" i="3"/>
  <c r="F31" i="3"/>
  <c r="C16" i="4" s="1"/>
  <c r="D16" i="4" s="1"/>
  <c r="E16" i="4" s="1"/>
  <c r="F55" i="3"/>
  <c r="F25" i="3"/>
  <c r="F33" i="3"/>
  <c r="C18" i="4" s="1"/>
  <c r="D18" i="4" s="1"/>
  <c r="E18" i="4" s="1"/>
  <c r="F41" i="3"/>
  <c r="C26" i="4" s="1"/>
  <c r="D26" i="4" s="1"/>
  <c r="E26" i="4" s="1"/>
  <c r="F49" i="3"/>
  <c r="C34" i="4" s="1"/>
  <c r="D34" i="4" s="1"/>
  <c r="E34" i="4" s="1"/>
  <c r="F57" i="3"/>
  <c r="F34" i="3"/>
  <c r="C19" i="4" s="1"/>
  <c r="D19" i="4" s="1"/>
  <c r="E19" i="4" s="1"/>
  <c r="F50" i="3"/>
  <c r="C35" i="4" s="1"/>
  <c r="D35" i="4" s="1"/>
  <c r="E35" i="4" s="1"/>
  <c r="F37" i="3"/>
  <c r="C22" i="4" s="1"/>
  <c r="D22" i="4" s="1"/>
  <c r="E22" i="4" s="1"/>
  <c r="F61" i="3"/>
  <c r="F38" i="3"/>
  <c r="C23" i="4" s="1"/>
  <c r="D23" i="4" s="1"/>
  <c r="E23" i="4" s="1"/>
  <c r="F62" i="3"/>
  <c r="F39" i="3"/>
  <c r="C24" i="4" s="1"/>
  <c r="D24" i="4" s="1"/>
  <c r="E24" i="4" s="1"/>
  <c r="F27" i="3"/>
  <c r="F35" i="3"/>
  <c r="C20" i="4" s="1"/>
  <c r="D20" i="4" s="1"/>
  <c r="E20" i="4" s="1"/>
  <c r="F43" i="3"/>
  <c r="C28" i="4" s="1"/>
  <c r="D28" i="4" s="1"/>
  <c r="E28" i="4" s="1"/>
  <c r="F51" i="3"/>
  <c r="C36" i="4" s="1"/>
  <c r="D36" i="4" s="1"/>
  <c r="E36" i="4" s="1"/>
  <c r="F59" i="3"/>
  <c r="F28" i="3"/>
  <c r="F36" i="3"/>
  <c r="C21" i="4" s="1"/>
  <c r="D21" i="4" s="1"/>
  <c r="E21" i="4" s="1"/>
  <c r="F44" i="3"/>
  <c r="C29" i="4" s="1"/>
  <c r="D29" i="4" s="1"/>
  <c r="E29" i="4" s="1"/>
  <c r="F52" i="3"/>
  <c r="C37" i="4" s="1"/>
  <c r="D37" i="4" s="1"/>
  <c r="E37" i="4" s="1"/>
  <c r="F60" i="3"/>
  <c r="F21" i="3"/>
  <c r="F53" i="3"/>
  <c r="F30" i="3"/>
  <c r="C15" i="4" s="1"/>
  <c r="D15" i="4" s="1"/>
  <c r="E15" i="4" s="1"/>
  <c r="F46" i="3"/>
  <c r="C31" i="4" s="1"/>
  <c r="D31" i="4" s="1"/>
  <c r="E31" i="4" s="1"/>
  <c r="F23" i="3"/>
  <c r="F47" i="3"/>
  <c r="C32" i="4" s="1"/>
  <c r="D32" i="4" s="1"/>
  <c r="E32" i="4" s="1"/>
</calcChain>
</file>

<file path=xl/sharedStrings.xml><?xml version="1.0" encoding="utf-8"?>
<sst xmlns="http://schemas.openxmlformats.org/spreadsheetml/2006/main" count="6934" uniqueCount="1573">
  <si>
    <t>Replicate Name</t>
  </si>
  <si>
    <t>Precursor Ion Name</t>
  </si>
  <si>
    <t>Retention Time</t>
  </si>
  <si>
    <t>Area</t>
  </si>
  <si>
    <t>190715_Std_4uMStdsMix1InH2O_1</t>
  </si>
  <si>
    <t>Acetyl-L-carnitine</t>
  </si>
  <si>
    <t>190715_Std_4uMStdsMix1InH2O_2</t>
  </si>
  <si>
    <t>190715_Std_4uMStdsMix1InMatrix_1</t>
  </si>
  <si>
    <t>190715_Std_4uMStdsMix1InMatrix_2</t>
  </si>
  <si>
    <t>190715_Std_4uMStdsMix2InH2O_1</t>
  </si>
  <si>
    <t>190715_Std_4uMStdsMix2InH2O_2</t>
  </si>
  <si>
    <t>190715_Std_4uMStdsMix2InMatrix_1</t>
  </si>
  <si>
    <t>190715_Std_4uMStdsMix2InMatrix_2</t>
  </si>
  <si>
    <t>190715_Std_H2OinMatrix_1</t>
  </si>
  <si>
    <t>190715_Std_H2OinMatrix_2</t>
  </si>
  <si>
    <t>170706_Blk_Blk0p2_1</t>
  </si>
  <si>
    <t>170706_Blk_Blk0p2_2</t>
  </si>
  <si>
    <t>190715_Blk_KM1906U14-Blk_C</t>
  </si>
  <si>
    <t>190715_Poo_TruePooFK180310_Full1</t>
  </si>
  <si>
    <t>190715_Poo_TruePooFK180310_Full2</t>
  </si>
  <si>
    <t>190715_Poo_TruePooFK180310_Full3</t>
  </si>
  <si>
    <t>190715_Poo_TruePooFK180310_Half1</t>
  </si>
  <si>
    <t>190715_Poo_TruePooFK180310_Half2</t>
  </si>
  <si>
    <t>190715_Poo_TruePooFK180310_Half3</t>
  </si>
  <si>
    <t>190715_Smp_FK180310S62C1-25m_A</t>
  </si>
  <si>
    <t>190715_Smp_FK180310S62C1-25m_B</t>
  </si>
  <si>
    <t>190715_Smp_FK180310S62C1-25m_C</t>
  </si>
  <si>
    <t>190715_Smp_FK180310S62C1-DCM_A</t>
  </si>
  <si>
    <t>190715_Smp_FK180310S62C1-DCM_B</t>
  </si>
  <si>
    <t>190715_Smp_FK180310S62C1-DCM_C</t>
  </si>
  <si>
    <t>190715_Smp_FK180310S64C1-25m_A</t>
  </si>
  <si>
    <t>190715_Smp_FK180310S64C1-25m_B</t>
  </si>
  <si>
    <t>190715_Smp_FK180310S64C1-25m_C</t>
  </si>
  <si>
    <t>190715_Smp_FK180310S64C1-DCM_A</t>
  </si>
  <si>
    <t>190715_Smp_FK180310S64C1-DCM_B</t>
  </si>
  <si>
    <t>190715_Smp_FK180310S64C1-DCM_C</t>
  </si>
  <si>
    <t>190715_Smp_FK180310S77C1-25m_A</t>
  </si>
  <si>
    <t>190715_Smp_FK180310S77C1-25m_B</t>
  </si>
  <si>
    <t>190715_Smp_FK180310S77C1-25m_C</t>
  </si>
  <si>
    <t>190715_Smp_FK180310S77C1-DCM_A</t>
  </si>
  <si>
    <t>190715_Smp_FK180310S77C1-DCM_B</t>
  </si>
  <si>
    <t>190715_Smp_FK180310S77C1-DCM_C</t>
  </si>
  <si>
    <t>190715_Smp_FK180310S80C1-25m_A</t>
  </si>
  <si>
    <t>190715_Smp_FK180310S80C1-25m_B</t>
  </si>
  <si>
    <t>190715_Smp_FK180310S80C1-25m_C</t>
  </si>
  <si>
    <t>190715_Smp_FK180310S80C1-DCM_A</t>
  </si>
  <si>
    <t>190715_Smp_FK180310S80C1-DCM_B</t>
  </si>
  <si>
    <t>190715_Smp_FK180310S80C1-DCM_C</t>
  </si>
  <si>
    <t>Adenine</t>
  </si>
  <si>
    <t>Adenosine</t>
  </si>
  <si>
    <t>Adenosyl Homocysteine</t>
  </si>
  <si>
    <t>Adenosyl Methionine</t>
  </si>
  <si>
    <t>Alanine</t>
  </si>
  <si>
    <t>Aminobutyric Acid</t>
  </si>
  <si>
    <t>Arginine</t>
  </si>
  <si>
    <t>Argininosuccinic Acid</t>
  </si>
  <si>
    <t>Asparagine</t>
  </si>
  <si>
    <t>Aspartic acid</t>
  </si>
  <si>
    <t>Betaine</t>
  </si>
  <si>
    <t>Butyryl-L-carnitine</t>
  </si>
  <si>
    <t>Carnitine</t>
  </si>
  <si>
    <t>Chitobiose</t>
  </si>
  <si>
    <t>Choline</t>
  </si>
  <si>
    <t>Citrulline</t>
  </si>
  <si>
    <t>Creatine</t>
  </si>
  <si>
    <t>Cys-Gly</t>
  </si>
  <si>
    <t>Cys-Gly oxidized</t>
  </si>
  <si>
    <t>Cystathionine</t>
  </si>
  <si>
    <t>Cystine</t>
  </si>
  <si>
    <t>Cytidine</t>
  </si>
  <si>
    <t>Cytosine</t>
  </si>
  <si>
    <t>Dimethyl Glycine</t>
  </si>
  <si>
    <t>DMSP</t>
  </si>
  <si>
    <t>Ectoine</t>
  </si>
  <si>
    <t>Glucosamine</t>
  </si>
  <si>
    <t>Glucosylglycerol</t>
  </si>
  <si>
    <t>Glutamic acid</t>
  </si>
  <si>
    <t>Glutamine</t>
  </si>
  <si>
    <t>Glutathione</t>
  </si>
  <si>
    <t>Glutathione Disulfide</t>
  </si>
  <si>
    <t>Glycerophosphocholine</t>
  </si>
  <si>
    <t>Glycine</t>
  </si>
  <si>
    <t>Guanine</t>
  </si>
  <si>
    <t>Guanosine</t>
  </si>
  <si>
    <t>Histidine</t>
  </si>
  <si>
    <t>Homarine</t>
  </si>
  <si>
    <t>Homocysteine Thiolactone</t>
  </si>
  <si>
    <t>Homocystine</t>
  </si>
  <si>
    <t>Homoserine</t>
  </si>
  <si>
    <t>Hydroxylysine</t>
  </si>
  <si>
    <t>Hypotaurine</t>
  </si>
  <si>
    <t>Isoleucine</t>
  </si>
  <si>
    <t>Leucine</t>
  </si>
  <si>
    <t>Lysine</t>
  </si>
  <si>
    <t>Methionine</t>
  </si>
  <si>
    <t>Methionine Sulfoxide</t>
  </si>
  <si>
    <t>Muramic Acid</t>
  </si>
  <si>
    <t>N(e)-Acetyl-Lysine</t>
  </si>
  <si>
    <t>N-Acetyl-Serine</t>
  </si>
  <si>
    <t>N-methyltaurine</t>
  </si>
  <si>
    <t>Ophthalmic Acid</t>
  </si>
  <si>
    <t>Ornithine</t>
  </si>
  <si>
    <t>PQS</t>
  </si>
  <si>
    <t>Proline</t>
  </si>
  <si>
    <t>Propionyl-L-carnitine</t>
  </si>
  <si>
    <t>Riboflavin Monophosphate</t>
  </si>
  <si>
    <t>Sarcosine</t>
  </si>
  <si>
    <t>Serine</t>
  </si>
  <si>
    <t>Stachydrine hydrochloride</t>
  </si>
  <si>
    <t>Thiamine monophosphate</t>
  </si>
  <si>
    <t>Thiamine pyrophosphate</t>
  </si>
  <si>
    <t>Threonine</t>
  </si>
  <si>
    <t>trans Hydroxyl proline</t>
  </si>
  <si>
    <t>Trigonelline</t>
  </si>
  <si>
    <t>Trimethylamine</t>
  </si>
  <si>
    <t>Trimethylamine N-oxide</t>
  </si>
  <si>
    <t>Tyrosine</t>
  </si>
  <si>
    <t>Valine</t>
  </si>
  <si>
    <t>Vitamin B3</t>
  </si>
  <si>
    <t>Dimethylsulfonioacetate (DMS-Ac)</t>
  </si>
  <si>
    <t>Gonyol</t>
  </si>
  <si>
    <t>Turicine</t>
  </si>
  <si>
    <t>Betonicine</t>
  </si>
  <si>
    <t>Methylmalonyl carnitine</t>
  </si>
  <si>
    <t>Arsenobetaine</t>
  </si>
  <si>
    <t>Hordenine</t>
  </si>
  <si>
    <t>4-Hydroxyisoleucine</t>
  </si>
  <si>
    <t>Deoxyadenosine</t>
  </si>
  <si>
    <t>beta-Alanine</t>
  </si>
  <si>
    <t>Melamine</t>
  </si>
  <si>
    <t>Acetylcholine</t>
  </si>
  <si>
    <t>Cysteinesulfinic acid</t>
  </si>
  <si>
    <t>Hydroxyectoine</t>
  </si>
  <si>
    <t>Trimethylammonium Propionate (TMAP)</t>
  </si>
  <si>
    <t>5-Methylcytosine</t>
  </si>
  <si>
    <t>6-Methyladenine</t>
  </si>
  <si>
    <t>Carnosine</t>
  </si>
  <si>
    <t>N-Acetylglucosamine</t>
  </si>
  <si>
    <t>Trimethyl-L-lysine</t>
  </si>
  <si>
    <t>beta-Glutamic acid</t>
  </si>
  <si>
    <t>Anserine</t>
  </si>
  <si>
    <t>N-Acetylmuramic acid</t>
  </si>
  <si>
    <t>Hypoxanthine</t>
  </si>
  <si>
    <t>Succinylglycine</t>
  </si>
  <si>
    <t>Ergothioneine</t>
  </si>
  <si>
    <t>Pyridinedicarboxylic acid</t>
  </si>
  <si>
    <t>Glutamylphenylalanine</t>
  </si>
  <si>
    <t>Acetylglutamic acid</t>
  </si>
  <si>
    <t>(3-Carboxypropyl)trimethylammonium (TMAB)</t>
  </si>
  <si>
    <t>DL-Alanine, D3</t>
  </si>
  <si>
    <t>DL-Histidine, 15N</t>
  </si>
  <si>
    <t>DL-Proline, D7</t>
  </si>
  <si>
    <t>DL-Valine, D8</t>
  </si>
  <si>
    <t>L-Isoleucine, 15N</t>
  </si>
  <si>
    <t>L-Methionine, D3</t>
  </si>
  <si>
    <t>Betaine, 13C5-15N</t>
  </si>
  <si>
    <t>Adenine, 15N2</t>
  </si>
  <si>
    <t>Cytosine, 13C2-15N3</t>
  </si>
  <si>
    <t>Guanine, 13C-15N2</t>
  </si>
  <si>
    <t>Arsenobetaine, 13C2</t>
  </si>
  <si>
    <t>(blank)</t>
  </si>
  <si>
    <t>Average of Area</t>
  </si>
  <si>
    <t>Inj_vol</t>
  </si>
  <si>
    <t>Compound area</t>
  </si>
  <si>
    <t>Normalized areas:</t>
  </si>
  <si>
    <t>CVs:</t>
  </si>
  <si>
    <t>BMIS:</t>
  </si>
  <si>
    <t>Raw area</t>
  </si>
  <si>
    <t>BMISed area</t>
  </si>
  <si>
    <t>Compound mix:</t>
  </si>
  <si>
    <t>Mix1</t>
  </si>
  <si>
    <t>Replicate name</t>
  </si>
  <si>
    <t>in matrix</t>
  </si>
  <si>
    <t>Mix2</t>
  </si>
  <si>
    <t>in water</t>
  </si>
  <si>
    <t>Water</t>
  </si>
  <si>
    <t>Compound_Name</t>
  </si>
  <si>
    <t>mz</t>
  </si>
  <si>
    <t>RT_minute</t>
  </si>
  <si>
    <t>z</t>
  </si>
  <si>
    <t>Column</t>
  </si>
  <si>
    <t>HILIC_Mix</t>
  </si>
  <si>
    <t>Concentration_uM</t>
  </si>
  <si>
    <t>Ionization_Form</t>
  </si>
  <si>
    <t>Liquid_Fraction</t>
  </si>
  <si>
    <t>Compound_Type</t>
  </si>
  <si>
    <t>Empirical_Formula</t>
  </si>
  <si>
    <t>PubChem_Formula</t>
  </si>
  <si>
    <t>PubChem_Code</t>
  </si>
  <si>
    <t>KEGG_Code</t>
  </si>
  <si>
    <t>Compound_Name_Original</t>
  </si>
  <si>
    <t>Compound_Name_Figure</t>
  </si>
  <si>
    <t>Date_Added</t>
  </si>
  <si>
    <t>Priority</t>
  </si>
  <si>
    <t>Peak_Quality</t>
  </si>
  <si>
    <t>1-Palmitoyl-2-oleoyl-sn-glycero-3-phosphocholine</t>
  </si>
  <si>
    <t>RP</t>
  </si>
  <si>
    <t>NA</t>
  </si>
  <si>
    <t>[M+H]</t>
  </si>
  <si>
    <t>Org</t>
  </si>
  <si>
    <t>Phospholipid synthesis</t>
  </si>
  <si>
    <t>C42H82NO8P</t>
  </si>
  <si>
    <t>1-palmitoyl-2-oleoyl-sn-glycero-3-phosphocholine</t>
  </si>
  <si>
    <t>1,2,3-phosphocholine</t>
  </si>
  <si>
    <t>No; currently running on LipidC18 column</t>
  </si>
  <si>
    <t>1-Stearoyl-2-oleoyl-sn-glycero-3-phosphoethanolamine</t>
  </si>
  <si>
    <t>[M]</t>
  </si>
  <si>
    <t>C41H79NO8P</t>
  </si>
  <si>
    <t>C41H79NO8P-</t>
  </si>
  <si>
    <t>1-stearoyl-2-oleoyl-sn-glycero-3-phosphoethanolamine</t>
  </si>
  <si>
    <t>1,2,3-phosphoethanolamine</t>
  </si>
  <si>
    <t>2-(3,5-Dichlorophenylcarbamoyl)-1,2-dimethylcyclopropane-1-carboxylic acid</t>
  </si>
  <si>
    <t>Aq</t>
  </si>
  <si>
    <t>Quorum sensing</t>
  </si>
  <si>
    <t>C13H13NO3</t>
  </si>
  <si>
    <t>C13H13Cl2NO3</t>
  </si>
  <si>
    <t>cpd:C15249</t>
  </si>
  <si>
    <t>cinnamoyl-HSL</t>
  </si>
  <si>
    <t>Yes</t>
  </si>
  <si>
    <t>2,4-Decadienal</t>
  </si>
  <si>
    <t>PUA</t>
  </si>
  <si>
    <t>C10H16O</t>
  </si>
  <si>
    <t>2,4 decadienal</t>
  </si>
  <si>
    <t>2,4-Octadienal</t>
  </si>
  <si>
    <t>C8H12O</t>
  </si>
  <si>
    <t>2,4 octadienal</t>
  </si>
  <si>
    <t>2-Heptyl-4(1H)-quinolone</t>
  </si>
  <si>
    <t>C16H21NO</t>
  </si>
  <si>
    <t>cpd:C20643</t>
  </si>
  <si>
    <t>HHQ</t>
  </si>
  <si>
    <t>3,4-Dihydroxybenzoic acid</t>
  </si>
  <si>
    <t>Lignin</t>
  </si>
  <si>
    <t>C7H5O4</t>
  </si>
  <si>
    <t>C7H6O4</t>
  </si>
  <si>
    <t>cpd:C00230</t>
  </si>
  <si>
    <t xml:space="preserve">No; not currently in RP standard mix </t>
  </si>
  <si>
    <t>3-Indoleacetonitrile</t>
  </si>
  <si>
    <t>Phytohormone</t>
  </si>
  <si>
    <t>C10H8N2</t>
  </si>
  <si>
    <t>cpd:C02938</t>
  </si>
  <si>
    <t xml:space="preserve">Problematic; does not show up well </t>
  </si>
  <si>
    <t>3-Indolepropionic acid</t>
  </si>
  <si>
    <t>C11H11NO2</t>
  </si>
  <si>
    <t>3 Indolepropionic Acid</t>
  </si>
  <si>
    <t>3 Indolepropionic acid</t>
  </si>
  <si>
    <t>Problematic; 3-Indolepropionic acid and Indole 3 methyl acetate have the same mass, peak order is 3-Indolepropionic acid and then Indole 3 methyl acetate</t>
  </si>
  <si>
    <t>N-(3-Hydroxydodecanoyl)homoserine lactone</t>
  </si>
  <si>
    <t>C16H29NO4</t>
  </si>
  <si>
    <t>3OHC12-HSL</t>
  </si>
  <si>
    <t>4-Aminobenzoic acid</t>
  </si>
  <si>
    <t>C7H7NO2</t>
  </si>
  <si>
    <t>cpd:C00568</t>
  </si>
  <si>
    <t>Aminobenzoic Acid</t>
  </si>
  <si>
    <t>PABA</t>
  </si>
  <si>
    <t>Problematic; integrate peak at 2.1 minutes</t>
  </si>
  <si>
    <t>4-hydroxybenzaldehyde</t>
  </si>
  <si>
    <t>C7H6O2</t>
  </si>
  <si>
    <t>cpd:C00633</t>
  </si>
  <si>
    <t>No; not currently in RP standard mix</t>
  </si>
  <si>
    <t>5-(2-Hydroxyethyl)-4-methylthiazole</t>
  </si>
  <si>
    <t>Vitamin</t>
  </si>
  <si>
    <t>C6H9NOS</t>
  </si>
  <si>
    <t>cpd:C04294</t>
  </si>
  <si>
    <t>Sulfurol</t>
  </si>
  <si>
    <t>7-Dehydrocholesterol</t>
  </si>
  <si>
    <t>[M-OH]</t>
  </si>
  <si>
    <t>Sterol</t>
  </si>
  <si>
    <t>C27H44O</t>
  </si>
  <si>
    <t>cpd:C01164</t>
  </si>
  <si>
    <t>7-dehydrocholesterol</t>
  </si>
  <si>
    <t>7-DHC</t>
  </si>
  <si>
    <t>Abscisic acid</t>
  </si>
  <si>
    <t>C15H20O4</t>
  </si>
  <si>
    <t>cpd:C06082</t>
  </si>
  <si>
    <t>Abscisic Acid</t>
  </si>
  <si>
    <t>Acetosyringone</t>
  </si>
  <si>
    <t>C10H12O4</t>
  </si>
  <si>
    <t>cpd:C10664</t>
  </si>
  <si>
    <t>Acetovanillone</t>
  </si>
  <si>
    <t>C9H10O3</t>
  </si>
  <si>
    <t>cpd:C11380</t>
  </si>
  <si>
    <t>Adenosylcobalamin</t>
  </si>
  <si>
    <t>[2M+H]</t>
  </si>
  <si>
    <t>Vitamin B12</t>
  </si>
  <si>
    <t>C72H100CoN18O17P</t>
  </si>
  <si>
    <t>C72H100CoN18O17P-3</t>
  </si>
  <si>
    <t>cpd:C00194</t>
  </si>
  <si>
    <t>Coenzyme B12</t>
  </si>
  <si>
    <t>Adenosyl B12</t>
  </si>
  <si>
    <t>Agmatine</t>
  </si>
  <si>
    <t>Polyamine synthesis</t>
  </si>
  <si>
    <t>C5H14N4</t>
  </si>
  <si>
    <t>cpd:C00179</t>
  </si>
  <si>
    <t>Allopurinol</t>
  </si>
  <si>
    <t>Purine derivative</t>
  </si>
  <si>
    <t>C5H4N4O</t>
  </si>
  <si>
    <t>No; not currently in RP standard mix, analyzed using HILIC</t>
  </si>
  <si>
    <t>alpha-Tocopherol</t>
  </si>
  <si>
    <t>Vitamin (fat soluble)</t>
  </si>
  <si>
    <t>C29H50O2</t>
  </si>
  <si>
    <t>cpd:C02477</t>
  </si>
  <si>
    <t>Tocopherol (Vit E)</t>
  </si>
  <si>
    <t>Vit E</t>
  </si>
  <si>
    <t>alpha-Tocopherol, 2H6</t>
  </si>
  <si>
    <t>Internal Standard</t>
  </si>
  <si>
    <t>C29H(2)6H44O2</t>
  </si>
  <si>
    <t>Alpha-Tocopherol, D6</t>
  </si>
  <si>
    <t>alpha-Tocotrienol</t>
  </si>
  <si>
    <t>C29H44O2</t>
  </si>
  <si>
    <t>cpd:C14153</t>
  </si>
  <si>
    <t>Tocotrienol</t>
  </si>
  <si>
    <t>a-Tocotrienol</t>
  </si>
  <si>
    <t>Arachidonic acid</t>
  </si>
  <si>
    <t>Fatty Acid</t>
  </si>
  <si>
    <t>C20H32O2</t>
  </si>
  <si>
    <t>cpd:C00219</t>
  </si>
  <si>
    <t>Arachidonic Acid</t>
  </si>
  <si>
    <t>ARA</t>
  </si>
  <si>
    <t>Arachidonic acid, 2H8</t>
  </si>
  <si>
    <t>C20H(2)8H24O2</t>
  </si>
  <si>
    <t>Arachiodonic Acid, D8</t>
  </si>
  <si>
    <t>Arsenic</t>
  </si>
  <si>
    <t>C5H11AsO2</t>
  </si>
  <si>
    <t>cpd:C19331</t>
  </si>
  <si>
    <t>Ascorbic acid</t>
  </si>
  <si>
    <t>C6H8O6</t>
  </si>
  <si>
    <t>cpd:C00072</t>
  </si>
  <si>
    <t>Vitamin C</t>
  </si>
  <si>
    <t>Vit C</t>
  </si>
  <si>
    <t>beta-Apo-8'-carotenal</t>
  </si>
  <si>
    <t>Carotenoid </t>
  </si>
  <si>
    <t>C30H40O</t>
  </si>
  <si>
    <t>B-apo-8'-carotenal</t>
  </si>
  <si>
    <t>Apocarotenal</t>
  </si>
  <si>
    <t>beta-Carotene</t>
  </si>
  <si>
    <t>Antioxidant pigment</t>
  </si>
  <si>
    <t>C40H56</t>
  </si>
  <si>
    <t>cpd:C02094</t>
  </si>
  <si>
    <t>Carotene</t>
  </si>
  <si>
    <t>b-Carotene</t>
  </si>
  <si>
    <t>beta-Cyclocitral</t>
  </si>
  <si>
    <t>Monoterpenoid</t>
  </si>
  <si>
    <t>cpd:C20425</t>
  </si>
  <si>
    <t>B-cyclocitral</t>
  </si>
  <si>
    <t>b-Cyclocitral</t>
  </si>
  <si>
    <t>beta-Ionone</t>
  </si>
  <si>
    <t>Carotenoid derivative</t>
  </si>
  <si>
    <t>C13H20O</t>
  </si>
  <si>
    <t>cpd:C12287</t>
  </si>
  <si>
    <t>B-ionine</t>
  </si>
  <si>
    <t>b-Ionine</t>
  </si>
  <si>
    <t>beta-Ionylidene acetaldehyde</t>
  </si>
  <si>
    <t>Vitamin A derivative</t>
  </si>
  <si>
    <t>C15H22O</t>
  </si>
  <si>
    <t>B-ionylidene-acetaldehyde</t>
  </si>
  <si>
    <t>b-Ionylidene acetaldehyde</t>
  </si>
  <si>
    <t>Biotin</t>
  </si>
  <si>
    <t>C10H16N2O3S</t>
  </si>
  <si>
    <t>cpd:C00120</t>
  </si>
  <si>
    <t>Vitamin B7</t>
  </si>
  <si>
    <t>Vit B7</t>
  </si>
  <si>
    <t>Butyrylcarnitine</t>
  </si>
  <si>
    <t>C11H21NO4</t>
  </si>
  <si>
    <t>cpd:C02862</t>
  </si>
  <si>
    <t>Caffeic acid</t>
  </si>
  <si>
    <t>C9H8O4</t>
  </si>
  <si>
    <t>cpd:C01197</t>
  </si>
  <si>
    <t>Caffeic Acid</t>
  </si>
  <si>
    <t>Caffeine</t>
  </si>
  <si>
    <t>Purine</t>
  </si>
  <si>
    <t>C8H10N4O2</t>
  </si>
  <si>
    <t>cpd:C07481</t>
  </si>
  <si>
    <t>Calciferol</t>
  </si>
  <si>
    <t>C28H44O</t>
  </si>
  <si>
    <t>cpd:C05441</t>
  </si>
  <si>
    <t>Vitamin D2</t>
  </si>
  <si>
    <t>Vit D2</t>
  </si>
  <si>
    <t>Camalexin</t>
  </si>
  <si>
    <t>C11H8N2S</t>
  </si>
  <si>
    <t>cpd:C21721</t>
  </si>
  <si>
    <t>Cholesterol</t>
  </si>
  <si>
    <t>C27H46O</t>
  </si>
  <si>
    <t>cpd:C00187</t>
  </si>
  <si>
    <t>C5H14NO</t>
  </si>
  <si>
    <t>C5H14NO+</t>
  </si>
  <si>
    <t>cpd:C00114</t>
  </si>
  <si>
    <t>Coenzyme Q1</t>
  </si>
  <si>
    <t>Quinone</t>
  </si>
  <si>
    <t>C14H18O4</t>
  </si>
  <si>
    <t>cpd:C00399</t>
  </si>
  <si>
    <t>Coenzyme Q10</t>
  </si>
  <si>
    <t>C59H90O4</t>
  </si>
  <si>
    <t>cpd:C11378</t>
  </si>
  <si>
    <t>Cyanocobalamin</t>
  </si>
  <si>
    <t>C63H88CoN14O14P</t>
  </si>
  <si>
    <t>cpd:C02823</t>
  </si>
  <si>
    <t>RP B12</t>
  </si>
  <si>
    <t>Cyano B12</t>
  </si>
  <si>
    <t>Decarboxylated S-Adenosylmethionine</t>
  </si>
  <si>
    <t>C14H23N6O3S</t>
  </si>
  <si>
    <t>D-SAM</t>
  </si>
  <si>
    <t>Yes; tailing peak shape</t>
  </si>
  <si>
    <t>Nucleoside derivative</t>
  </si>
  <si>
    <t>C10H13N5O3</t>
  </si>
  <si>
    <t>cpd:C00559</t>
  </si>
  <si>
    <t>Desthiobiotin</t>
  </si>
  <si>
    <t>C10H18N2O3</t>
  </si>
  <si>
    <t>cpd:C01909</t>
  </si>
  <si>
    <t>Dexpanthenol</t>
  </si>
  <si>
    <t>Vitamin (B-like)</t>
  </si>
  <si>
    <t>C9H19NO4</t>
  </si>
  <si>
    <t>cpd:C05944</t>
  </si>
  <si>
    <t>Dihydroxy-L-phenylalanine</t>
  </si>
  <si>
    <t>Amino Acid derivative</t>
  </si>
  <si>
    <t>C9H11NO4</t>
  </si>
  <si>
    <t>cpd:C00355</t>
  </si>
  <si>
    <t>Dihydrozeatin</t>
  </si>
  <si>
    <t>C10H15N5O</t>
  </si>
  <si>
    <t>cpd:C02029</t>
  </si>
  <si>
    <t>DHZ</t>
  </si>
  <si>
    <t>Dimethylbenzimidazole</t>
  </si>
  <si>
    <t>Vitamin synthesis</t>
  </si>
  <si>
    <t>C9H10N2</t>
  </si>
  <si>
    <t>cpd:C03114</t>
  </si>
  <si>
    <t>Dimethyl-benzimidazole</t>
  </si>
  <si>
    <t>DMB</t>
  </si>
  <si>
    <t>Dimethylglycine</t>
  </si>
  <si>
    <t>C4H9NO2</t>
  </si>
  <si>
    <t>cpd:C01026</t>
  </si>
  <si>
    <t>Dimethyl glycine</t>
  </si>
  <si>
    <t>DMG</t>
  </si>
  <si>
    <t>Docosahexaenoic acid</t>
  </si>
  <si>
    <t>C22H32O2</t>
  </si>
  <si>
    <t>cpd:C06429</t>
  </si>
  <si>
    <t>DHA</t>
  </si>
  <si>
    <t>Docosahexaenoic acid, 2H5</t>
  </si>
  <si>
    <t>C22H28H(2)5O2</t>
  </si>
  <si>
    <t>Docosahexaenoic Acid, D5</t>
  </si>
  <si>
    <t>Domoic acid</t>
  </si>
  <si>
    <t>Toxin</t>
  </si>
  <si>
    <t>C15H21NO6</t>
  </si>
  <si>
    <t>cpd:C13732</t>
  </si>
  <si>
    <t>Domoic Acid</t>
  </si>
  <si>
    <t>Eicosapentaenoic acid</t>
  </si>
  <si>
    <t>C20H30O2</t>
  </si>
  <si>
    <t>cpd:C06428</t>
  </si>
  <si>
    <t>EPA</t>
  </si>
  <si>
    <t>Eicosapentaenoic acid, 2H5</t>
  </si>
  <si>
    <t>C20H26H(2)5O2</t>
  </si>
  <si>
    <t>Eicosapentaenoic Acid, D5</t>
  </si>
  <si>
    <t>Ergosterol</t>
  </si>
  <si>
    <t>cpd:C01694</t>
  </si>
  <si>
    <t>Ethyl aminobenzoate</t>
  </si>
  <si>
    <t>C9H11NO2</t>
  </si>
  <si>
    <t>cpd:C07527</t>
  </si>
  <si>
    <t>Ethyl 3 aminobenzoate</t>
  </si>
  <si>
    <t>Ferulic acid</t>
  </si>
  <si>
    <t>C10H10O4</t>
  </si>
  <si>
    <t>cpd:C01494</t>
  </si>
  <si>
    <t>Ferulic Acid</t>
  </si>
  <si>
    <t>Folic acid</t>
  </si>
  <si>
    <t>C19H19N7O6</t>
  </si>
  <si>
    <t>cpd:C00504</t>
  </si>
  <si>
    <t>Vitamin B9</t>
  </si>
  <si>
    <t>Vit B9</t>
  </si>
  <si>
    <t>Gibberellin A3</t>
  </si>
  <si>
    <t>C19H22O6</t>
  </si>
  <si>
    <t>cpd:C01699</t>
  </si>
  <si>
    <t>GA3</t>
  </si>
  <si>
    <t>Gibberellin A4</t>
  </si>
  <si>
    <t>C19H24O5</t>
  </si>
  <si>
    <t>cpd:C11864</t>
  </si>
  <si>
    <t>GA4</t>
  </si>
  <si>
    <t>Amino sugar</t>
  </si>
  <si>
    <t>C6H13NO5</t>
  </si>
  <si>
    <t>Antioxidant</t>
  </si>
  <si>
    <t>C10H17N3O6S</t>
  </si>
  <si>
    <t>cpd:C00051</t>
  </si>
  <si>
    <t>Glutathione disulfide</t>
  </si>
  <si>
    <t>Sulfur</t>
  </si>
  <si>
    <t>C20H32N6O12S2</t>
  </si>
  <si>
    <t>cpd:C00127</t>
  </si>
  <si>
    <t>GSSG</t>
  </si>
  <si>
    <t>C8H21NO6P</t>
  </si>
  <si>
    <t>cpd:C00670</t>
  </si>
  <si>
    <t>GPP</t>
  </si>
  <si>
    <t>Glycine betaine</t>
  </si>
  <si>
    <t>C5H11NO2</t>
  </si>
  <si>
    <t>cpd:C00719</t>
  </si>
  <si>
    <t>Homoserine lactone</t>
  </si>
  <si>
    <t>C4H7NO2</t>
  </si>
  <si>
    <t>cpd:C02926</t>
  </si>
  <si>
    <t>AHL</t>
  </si>
  <si>
    <t>Problematic; integrate first peak at 0.7 minutes</t>
  </si>
  <si>
    <t>Alkaloid</t>
  </si>
  <si>
    <t>C10H15NO</t>
  </si>
  <si>
    <t>cpd:C06199</t>
  </si>
  <si>
    <t>Hydroxocobalamin</t>
  </si>
  <si>
    <t>[2M-OH]</t>
  </si>
  <si>
    <t>C62H89CoN13O15P</t>
  </si>
  <si>
    <t>C62H90CoN13O15P-2</t>
  </si>
  <si>
    <t>cpd:C08230</t>
  </si>
  <si>
    <t>Hydroxo B12</t>
  </si>
  <si>
    <t>Indole-3-acetamide</t>
  </si>
  <si>
    <t>C10H10N2O</t>
  </si>
  <si>
    <t>cpd:C02693</t>
  </si>
  <si>
    <t>Indole 3 acetamide</t>
  </si>
  <si>
    <t>Indole-3-acetic acid</t>
  </si>
  <si>
    <t>C10H9NO2</t>
  </si>
  <si>
    <t>cpd:C00954</t>
  </si>
  <si>
    <t>IAA</t>
  </si>
  <si>
    <t>Problematic; Methyl indole 3 carboxylate and Indole 3 acetic acid have the same mass, integrate 1st peak at 5.2 minutes</t>
  </si>
  <si>
    <t>Indole-3-acetic acid, 2H5</t>
  </si>
  <si>
    <t>C10H(2)5H4NO2</t>
  </si>
  <si>
    <t>Indole 3 Acetic Acid, D5</t>
  </si>
  <si>
    <t>Indole-3-carboxylic acid</t>
  </si>
  <si>
    <t>C9H7NO2</t>
  </si>
  <si>
    <t>cpd:C19837</t>
  </si>
  <si>
    <t>Indole 3 carboxylic acid</t>
  </si>
  <si>
    <t>Indole-3-methyl acetate</t>
  </si>
  <si>
    <t>cpd:C20635</t>
  </si>
  <si>
    <t>Indole 3 methyl acetate</t>
  </si>
  <si>
    <t>Indoleacrylic acid</t>
  </si>
  <si>
    <t>C11H9NO2</t>
  </si>
  <si>
    <t>Problematic; integrate 2nd peak at 6.7 minutes</t>
  </si>
  <si>
    <t>Indolebutyric acid</t>
  </si>
  <si>
    <t>C12H13NO2</t>
  </si>
  <si>
    <t>cpd:C11284</t>
  </si>
  <si>
    <t>3 Indolebutyric Acid</t>
  </si>
  <si>
    <t>Indolelactate</t>
  </si>
  <si>
    <t>C11H11NO3</t>
  </si>
  <si>
    <t>cpd:C02043</t>
  </si>
  <si>
    <t>Indole 3 Lactic Acid</t>
  </si>
  <si>
    <t>Indoleactate</t>
  </si>
  <si>
    <t>Problematic; integrate first peak around 4 minutes</t>
  </si>
  <si>
    <t>Inosine</t>
  </si>
  <si>
    <t>C10H12N4O5</t>
  </si>
  <si>
    <t>cpd:C00294</t>
  </si>
  <si>
    <t>Isobutyryl-carnitine</t>
  </si>
  <si>
    <t>Isobutyryl-L-carnitine</t>
  </si>
  <si>
    <t>Kinetin</t>
  </si>
  <si>
    <t>C10H9N5O</t>
  </si>
  <si>
    <t>cpd:C08272</t>
  </si>
  <si>
    <t>L-Cysteinylglycine</t>
  </si>
  <si>
    <t>Dipeptide</t>
  </si>
  <si>
    <t>C5H10N2O3S</t>
  </si>
  <si>
    <t>cpd:C01419</t>
  </si>
  <si>
    <t>L-Kynurenine</t>
  </si>
  <si>
    <t>Amino Acid</t>
  </si>
  <si>
    <t>C10H12N2O3</t>
  </si>
  <si>
    <t>cpd:C00328</t>
  </si>
  <si>
    <t>Kynurenine</t>
  </si>
  <si>
    <t>L-Phenylalanine</t>
  </si>
  <si>
    <t>cpd:C00079</t>
  </si>
  <si>
    <t>Phenylalanine</t>
  </si>
  <si>
    <t>Problematic; integrate peak at 1.2 minutes</t>
  </si>
  <si>
    <t>L-Phenylalanine, 2H8</t>
  </si>
  <si>
    <t>C9H(2)8H3O2</t>
  </si>
  <si>
    <t>L-Phenylalanine, D8</t>
  </si>
  <si>
    <t>L-Tryptophan</t>
  </si>
  <si>
    <t>C11H12N2O2</t>
  </si>
  <si>
    <t>cpd:C00078</t>
  </si>
  <si>
    <t>Tryptophan</t>
  </si>
  <si>
    <t>L-Tryptophan, 2H3</t>
  </si>
  <si>
    <t>C11H(2)3H9N2O2</t>
  </si>
  <si>
    <t>L-Tryptophan, D3</t>
  </si>
  <si>
    <t>L-Tyrosine</t>
  </si>
  <si>
    <t>C9H11NO3</t>
  </si>
  <si>
    <t>cpd:C00082</t>
  </si>
  <si>
    <t>Melatonin</t>
  </si>
  <si>
    <t>Circadian</t>
  </si>
  <si>
    <t>C13H16N2O2</t>
  </si>
  <si>
    <t>cpd:C01598</t>
  </si>
  <si>
    <t>Menaquinone</t>
  </si>
  <si>
    <t>C31H40O2</t>
  </si>
  <si>
    <t>cpd:C00828</t>
  </si>
  <si>
    <t>Vitamin K2</t>
  </si>
  <si>
    <t>Vit K2</t>
  </si>
  <si>
    <t>Methyl indole-3-carboxylate</t>
  </si>
  <si>
    <t>Methyl indole 3 carboxylate</t>
  </si>
  <si>
    <t>Problematic; Methyl indole 3 carboxylate and Indole 3 acetic acid have the same mass, integrate 3rd peak at 7.3 minutes</t>
  </si>
  <si>
    <t>Methylcobalamin</t>
  </si>
  <si>
    <t>C63H91CoN13O14P</t>
  </si>
  <si>
    <t>C63H92CoN13O14P</t>
  </si>
  <si>
    <t>cpd:C06453</t>
  </si>
  <si>
    <t>Methyl B12</t>
  </si>
  <si>
    <t>Methylthioadenosine</t>
  </si>
  <si>
    <t>C11H15N5O3S</t>
  </si>
  <si>
    <t>cpd:C00170</t>
  </si>
  <si>
    <t>MTA</t>
  </si>
  <si>
    <t>Monesin</t>
  </si>
  <si>
    <t>Antibiotic</t>
  </si>
  <si>
    <t>C36H61NaO11</t>
  </si>
  <si>
    <t>C36H62O11</t>
  </si>
  <si>
    <t>cpd:C06693</t>
  </si>
  <si>
    <t>N-(3-Oxodecanoyl)homoserine lactone</t>
  </si>
  <si>
    <t>C14H23NO4</t>
  </si>
  <si>
    <t>3OC10-HSL</t>
  </si>
  <si>
    <t>N-(3-Oxododecanoyl)homoserine lactone</t>
  </si>
  <si>
    <t>C16H27NO4</t>
  </si>
  <si>
    <t>3OC12-HSL</t>
  </si>
  <si>
    <t>3O12-HSL</t>
  </si>
  <si>
    <t>N-(3-Oxohexanoyl)homoserine lactone</t>
  </si>
  <si>
    <t>C10H15NO4</t>
  </si>
  <si>
    <t>cpd:C11839</t>
  </si>
  <si>
    <t>3OC6-HSL</t>
  </si>
  <si>
    <t>N-(3-Oxooctanoyl)homoserine lactone</t>
  </si>
  <si>
    <t>C12H19NO4</t>
  </si>
  <si>
    <t>cpd:C11841</t>
  </si>
  <si>
    <t>3OC8-HSL</t>
  </si>
  <si>
    <t>N-(4-Coumaroyl)-L-homoserine lactone</t>
  </si>
  <si>
    <t>C13H13NO4</t>
  </si>
  <si>
    <t>cpd:C20677</t>
  </si>
  <si>
    <t>p-Coumoroyl-HSL</t>
  </si>
  <si>
    <t>N-Dodecanoyl-DL-homoserine lactone</t>
  </si>
  <si>
    <t>C16H29NO3</t>
  </si>
  <si>
    <t>cpd:C21201</t>
  </si>
  <si>
    <t>C12-HSL</t>
  </si>
  <si>
    <t>N6-Dimethylallyladenine</t>
  </si>
  <si>
    <t>C10H13N5</t>
  </si>
  <si>
    <t>cpd:C04083</t>
  </si>
  <si>
    <t>2iP</t>
  </si>
  <si>
    <t>N-Butyryl-L-homoserine lactone</t>
  </si>
  <si>
    <t>C8H13NO3</t>
  </si>
  <si>
    <t>cpd:C11837</t>
  </si>
  <si>
    <t>C4-HSL</t>
  </si>
  <si>
    <t>N-Decanoyl-L-homoserine lactone</t>
  </si>
  <si>
    <t>C14H25NO3</t>
  </si>
  <si>
    <t>C10-HSL</t>
  </si>
  <si>
    <t>N-Hexanoyl-L-homoserine lactone</t>
  </si>
  <si>
    <t>C10H17NO3</t>
  </si>
  <si>
    <t>cpd:C21197</t>
  </si>
  <si>
    <t>C6-HSL</t>
  </si>
  <si>
    <t>Nicotinic acid</t>
  </si>
  <si>
    <t>C6H5NO2</t>
  </si>
  <si>
    <t>cpd:C00253</t>
  </si>
  <si>
    <t>Vit B3</t>
  </si>
  <si>
    <t>N-Octanoyl-L-homoserine lactone</t>
  </si>
  <si>
    <t>C12H21NO3</t>
  </si>
  <si>
    <t>cpd:C21199</t>
  </si>
  <si>
    <t>C8-HSL</t>
  </si>
  <si>
    <t>N-Tetradecanoyl-DL-homoserine lactone</t>
  </si>
  <si>
    <t>C18H33NO3</t>
  </si>
  <si>
    <t>C14-HSL</t>
  </si>
  <si>
    <t>O-Acetylcarnitine</t>
  </si>
  <si>
    <t>C9H17NO4</t>
  </si>
  <si>
    <t>C9H18NO4+</t>
  </si>
  <si>
    <t>cpd:C02571</t>
  </si>
  <si>
    <t>Ophthalmic acid</t>
  </si>
  <si>
    <t>Tripeptide</t>
  </si>
  <si>
    <t>C11H19N3O6</t>
  </si>
  <si>
    <t>cpd:C21016</t>
  </si>
  <si>
    <t>Ophthalmate</t>
  </si>
  <si>
    <t>O-Propionylcarnitine</t>
  </si>
  <si>
    <t>C10H19NO4</t>
  </si>
  <si>
    <t>cpd:C03017</t>
  </si>
  <si>
    <t>Pantothenic acid</t>
  </si>
  <si>
    <t>C9H17NO5</t>
  </si>
  <si>
    <t>cpd:C00864</t>
  </si>
  <si>
    <t>Vitamin B5</t>
  </si>
  <si>
    <t>Vit B5</t>
  </si>
  <si>
    <t>p-Coumaric acid</t>
  </si>
  <si>
    <t>C9H8O3</t>
  </si>
  <si>
    <t>cpd:C00811</t>
  </si>
  <si>
    <t>p-Coumaric Acid</t>
  </si>
  <si>
    <t>Phytonadione</t>
  </si>
  <si>
    <t>C31H46O2</t>
  </si>
  <si>
    <t>cpd:C02059</t>
  </si>
  <si>
    <t>Vitamin K1</t>
  </si>
  <si>
    <t>Vit K1</t>
  </si>
  <si>
    <t>Pyridoxal</t>
  </si>
  <si>
    <t>C8H9NO3</t>
  </si>
  <si>
    <t>cpd:C00250</t>
  </si>
  <si>
    <t>Pyridoxal phosphate</t>
  </si>
  <si>
    <t>C8H10NO6P</t>
  </si>
  <si>
    <t>cpd:C00018</t>
  </si>
  <si>
    <t>Pyridoxal Phosphate</t>
  </si>
  <si>
    <t>PLP</t>
  </si>
  <si>
    <t>Pyridoxal, 2H3</t>
  </si>
  <si>
    <t>C8H(2)3H7NO3</t>
  </si>
  <si>
    <t>Pyridoxal, D3</t>
  </si>
  <si>
    <t>Pyridoxamine</t>
  </si>
  <si>
    <t>C8H12N2O2</t>
  </si>
  <si>
    <t>cpd:C00534</t>
  </si>
  <si>
    <t>Pyridoxine</t>
  </si>
  <si>
    <t>C8H11NO3</t>
  </si>
  <si>
    <t>cpd:C00314</t>
  </si>
  <si>
    <t>Vitamin B6</t>
  </si>
  <si>
    <t>Vit B6</t>
  </si>
  <si>
    <t>Retinal</t>
  </si>
  <si>
    <t>Vitamin rhodopsin</t>
  </si>
  <si>
    <t>C20H28O</t>
  </si>
  <si>
    <t>cpd:C00376</t>
  </si>
  <si>
    <t>trans Retinal</t>
  </si>
  <si>
    <t>Retinoic acid</t>
  </si>
  <si>
    <t>C20H28O2</t>
  </si>
  <si>
    <t>cpd:C00777</t>
  </si>
  <si>
    <t>Retinoic Acid</t>
  </si>
  <si>
    <t>Riboflavin</t>
  </si>
  <si>
    <t>C17H20N4O6</t>
  </si>
  <si>
    <t>cpd:C00255</t>
  </si>
  <si>
    <t>Vitamin B2</t>
  </si>
  <si>
    <t>Vit B2</t>
  </si>
  <si>
    <t>Riboflavin-5-phosphate</t>
  </si>
  <si>
    <t>[M-H]</t>
  </si>
  <si>
    <t>Redox</t>
  </si>
  <si>
    <t>C17H21N4O9P</t>
  </si>
  <si>
    <t>cpd:C00061</t>
  </si>
  <si>
    <t>RMP</t>
  </si>
  <si>
    <t>Riboflavin-dioxopyrimidine, 13C4, 15N2</t>
  </si>
  <si>
    <t>C(13)4C13H20N(15)2N2O6</t>
  </si>
  <si>
    <t>Vitamin B2, 13C4, 15N2</t>
  </si>
  <si>
    <t>S-Adenosylhomocysteine</t>
  </si>
  <si>
    <t>Amino Acid synthesis</t>
  </si>
  <si>
    <t>C14H20N6O5S</t>
  </si>
  <si>
    <t>cpd:C00021</t>
  </si>
  <si>
    <t>SAH</t>
  </si>
  <si>
    <t>S-Adenosylmethionine</t>
  </si>
  <si>
    <t>C15H22N6O5S</t>
  </si>
  <si>
    <t>cpd:C00019</t>
  </si>
  <si>
    <t>SAM</t>
  </si>
  <si>
    <t>S-Farnesyl-L-cysteine methyl ester</t>
  </si>
  <si>
    <t>Post translational modified amino acid</t>
  </si>
  <si>
    <t>C19H33NO2S</t>
  </si>
  <si>
    <t>S-Farnesyl-L-cysteine Methyl Ester</t>
  </si>
  <si>
    <t>S-Fcme</t>
  </si>
  <si>
    <t>Sinapic acid</t>
  </si>
  <si>
    <t>C11H12O5</t>
  </si>
  <si>
    <t>cpd:C00482</t>
  </si>
  <si>
    <t>Sinapic Acid</t>
  </si>
  <si>
    <t>Yes; small peak</t>
  </si>
  <si>
    <t>Squalene</t>
  </si>
  <si>
    <t>Sterol precursor</t>
  </si>
  <si>
    <t>C30H50</t>
  </si>
  <si>
    <t>cpd:C00751</t>
  </si>
  <si>
    <t>Syringaldehyde</t>
  </si>
  <si>
    <t>C9H10O4</t>
  </si>
  <si>
    <t>Syringic acid</t>
  </si>
  <si>
    <t>C9H10O5</t>
  </si>
  <si>
    <t>cpd:C10833</t>
  </si>
  <si>
    <t>Syringic Acid</t>
  </si>
  <si>
    <t>Thiamine</t>
  </si>
  <si>
    <t>C12H17N4OS</t>
  </si>
  <si>
    <t>C12H17N4OS+</t>
  </si>
  <si>
    <t>cpd:C00378</t>
  </si>
  <si>
    <t>Vitamin B1</t>
  </si>
  <si>
    <t>Vit B1</t>
  </si>
  <si>
    <t>Thiamine diphosphate</t>
  </si>
  <si>
    <t>Vitamin (B1-derivative)</t>
  </si>
  <si>
    <t>C12H19N4O7P2S</t>
  </si>
  <si>
    <t>C12H19N4O7P2S+</t>
  </si>
  <si>
    <t>cpd:C00068</t>
  </si>
  <si>
    <t>thiamine pyrophosphate</t>
  </si>
  <si>
    <t>TPP</t>
  </si>
  <si>
    <t>C12H18N4O4PS</t>
  </si>
  <si>
    <t>C12H18N4O4PS+</t>
  </si>
  <si>
    <t>cpd:C01081</t>
  </si>
  <si>
    <t>TMP</t>
  </si>
  <si>
    <t>Thiamine, 13C3</t>
  </si>
  <si>
    <t>C(13)4C8H17N4OS</t>
  </si>
  <si>
    <t>Thiamine Hydrochloride, 13C3</t>
  </si>
  <si>
    <t>Thiotropocin</t>
  </si>
  <si>
    <t>C8H4O3S2</t>
  </si>
  <si>
    <t>cpd:C12105</t>
  </si>
  <si>
    <t>Tropodithietic acid</t>
  </si>
  <si>
    <t>trans-Cinnamic acid</t>
  </si>
  <si>
    <t>C9H8O2</t>
  </si>
  <si>
    <t>cpd:C00423</t>
  </si>
  <si>
    <t>trans cinnamic acid</t>
  </si>
  <si>
    <t>Trolox</t>
  </si>
  <si>
    <t>Tryptamine</t>
  </si>
  <si>
    <t>C10H12N2</t>
  </si>
  <si>
    <t>cpd:C00398</t>
  </si>
  <si>
    <t>Tryptamine, 2H4</t>
  </si>
  <si>
    <t>C10H(2)4H8N2</t>
  </si>
  <si>
    <t>Tryptamine Hydrochloride, D4</t>
  </si>
  <si>
    <t>Tryptophol</t>
  </si>
  <si>
    <t>C10H11NO</t>
  </si>
  <si>
    <t>cpd:C00955</t>
  </si>
  <si>
    <t>Vanillic acid</t>
  </si>
  <si>
    <t>C8H8O4</t>
  </si>
  <si>
    <t>cpd:C06672</t>
  </si>
  <si>
    <t>Vanillic Acid</t>
  </si>
  <si>
    <t>Vanillin</t>
  </si>
  <si>
    <t>C8H8O3</t>
  </si>
  <si>
    <t>cpd:C00755</t>
  </si>
  <si>
    <t>Xanthine</t>
  </si>
  <si>
    <t>C5H4N4O2</t>
  </si>
  <si>
    <t>cpd:C00385</t>
  </si>
  <si>
    <t>Zeatin</t>
  </si>
  <si>
    <t>C10H13N5O</t>
  </si>
  <si>
    <t>cpd:C00371</t>
  </si>
  <si>
    <t>1,2-Diacylglyceryl-3-O-4'-(N,N,N-trimethyl)-homoserineÃ‚Â 16:0-16:0</t>
  </si>
  <si>
    <t>LipidC18</t>
  </si>
  <si>
    <t>DGTS</t>
  </si>
  <si>
    <t>C42H81NO7</t>
  </si>
  <si>
    <t>1,2-dipalmitoyl-sn-glycero-3-O-4'-(N,N,N-trimethyl)-homoserine</t>
  </si>
  <si>
    <t>DGTS 16:0-16:0</t>
  </si>
  <si>
    <t>Yes; messy peak shape</t>
  </si>
  <si>
    <t>[M+FA-H]</t>
  </si>
  <si>
    <t>Problematic; integrate 2nd peak closer to 20 minutes</t>
  </si>
  <si>
    <t>Ceramide d18:1-24:0</t>
  </si>
  <si>
    <t>[M+K]</t>
  </si>
  <si>
    <t>Cer-NS</t>
  </si>
  <si>
    <t>C42H83NO3</t>
  </si>
  <si>
    <t>N-lignoceroyl-D-erythro-sphingosine</t>
  </si>
  <si>
    <t>Cer-NS d18:1-24:0</t>
  </si>
  <si>
    <t>Chlorophyll a</t>
  </si>
  <si>
    <t>Pigment</t>
  </si>
  <si>
    <t>C55H72MgN4O5</t>
  </si>
  <si>
    <t>cpd:C05306</t>
  </si>
  <si>
    <t>Diacylglycerol 18:1-18:1</t>
  </si>
  <si>
    <t>DAG</t>
  </si>
  <si>
    <t>C39H72O5</t>
  </si>
  <si>
    <t>1,3-Diolein</t>
  </si>
  <si>
    <t>DAG 18:1-18:1</t>
  </si>
  <si>
    <t>Diacylglycerophosphoglycerol 16:0-18:2</t>
  </si>
  <si>
    <t>[M+NH4]</t>
  </si>
  <si>
    <t>PG</t>
  </si>
  <si>
    <t>C40H75O10P</t>
  </si>
  <si>
    <t>L-Phosphatidylglycerol</t>
  </si>
  <si>
    <t>PG 16:0-18:2</t>
  </si>
  <si>
    <t>Diether phosphatidylcholine diacylglycerol 16:0-16:0</t>
  </si>
  <si>
    <t>EtherPC</t>
  </si>
  <si>
    <t>C40H84NO6P</t>
  </si>
  <si>
    <t>1,2-Di-O-hexadecyl-sn-glycero-3-phosphocholine</t>
  </si>
  <si>
    <t>PC 16:0e-16:0e</t>
  </si>
  <si>
    <t>Diether phosphatidylethanolamine diacylglycerol 16:0-16:0</t>
  </si>
  <si>
    <t>EtherPE</t>
  </si>
  <si>
    <t>C37H78NO6P</t>
  </si>
  <si>
    <t>1,2-Dihexadecyl-sn-glycero-3-phosphoethanolamine</t>
  </si>
  <si>
    <t>PE 16:0e-16:0e</t>
  </si>
  <si>
    <t>Digalactosyldiacylglycerol 18:3-18:3</t>
  </si>
  <si>
    <t>DGDG</t>
  </si>
  <si>
    <t>C51H84O15</t>
  </si>
  <si>
    <t>Digalactosyldiacylglycerol</t>
  </si>
  <si>
    <t>DGDG 18:3-18:3</t>
  </si>
  <si>
    <t>Glycerol trioleate, 13C15</t>
  </si>
  <si>
    <t>C(13)15C42H104O6</t>
  </si>
  <si>
    <t>Problematic; can have more than one peak, integrate all together</t>
  </si>
  <si>
    <t>Glycerol tripalmitate, 13C6</t>
  </si>
  <si>
    <t>C(13)6C45H98O6</t>
  </si>
  <si>
    <t>Lysophosphatidylcholine monoacylglycerol 18:1</t>
  </si>
  <si>
    <t>LPC</t>
  </si>
  <si>
    <t>C26H52NO7P</t>
  </si>
  <si>
    <t>cpd:C03916</t>
  </si>
  <si>
    <t>1-Oleoyl-sn-glycero-3-phosphocholine</t>
  </si>
  <si>
    <t>LPC MAG 18:1</t>
  </si>
  <si>
    <t>Lysophosphatidylethanolamine monoacylglycerol 16:0</t>
  </si>
  <si>
    <t>LPE</t>
  </si>
  <si>
    <t>C21H44NO7P</t>
  </si>
  <si>
    <t>3-sn-Lysophosphatidylethanolamine</t>
  </si>
  <si>
    <t>LPE MAG 16:0</t>
  </si>
  <si>
    <t>MonoacylglycerolÃ‚Â 18:1</t>
  </si>
  <si>
    <t>MAG</t>
  </si>
  <si>
    <t>C21H40O4</t>
  </si>
  <si>
    <t>Monoolein</t>
  </si>
  <si>
    <t>MAG 18:1</t>
  </si>
  <si>
    <t>Monogalactosyldiacylglycerol 16:3-18:3</t>
  </si>
  <si>
    <t>MGDG</t>
  </si>
  <si>
    <t>C43H70O10</t>
  </si>
  <si>
    <t>Monogalactosyldiacylglycerol</t>
  </si>
  <si>
    <t>MGDG 16:3-18:3</t>
  </si>
  <si>
    <t>Palmitoyl-L-carnitine</t>
  </si>
  <si>
    <t>ACar</t>
  </si>
  <si>
    <t>C23H45NO4</t>
  </si>
  <si>
    <t>cpd:C02990</t>
  </si>
  <si>
    <t>ACar 16:0</t>
  </si>
  <si>
    <t>Palmitoyl-L-carnitine, 13C16</t>
  </si>
  <si>
    <t>C(13)16C7H46NO4</t>
  </si>
  <si>
    <t>Phosphatidylcholine diacylglycerol 16:0-18:2</t>
  </si>
  <si>
    <t>PC</t>
  </si>
  <si>
    <t>C42H80NO8P</t>
  </si>
  <si>
    <t>L-Phosphatidylcholine</t>
  </si>
  <si>
    <t>PC DAG 16:0-18:2</t>
  </si>
  <si>
    <t>Phosphatidylserine diacylglycerol 18:0-18:1</t>
  </si>
  <si>
    <t>PS</t>
  </si>
  <si>
    <t>C42H80NO10P</t>
  </si>
  <si>
    <t>1,2-Diacyl-sn-glycero-3-phospho-L-serine</t>
  </si>
  <si>
    <t>PS DAG 18:0-18:1</t>
  </si>
  <si>
    <t>Sulfoquinovosyldiacylglycerol 16:0-18:3</t>
  </si>
  <si>
    <t>SQDG</t>
  </si>
  <si>
    <t>C43H76O12S</t>
  </si>
  <si>
    <t>Sulfoquinovosyldiacylglycerol</t>
  </si>
  <si>
    <t>SQDG 16:0-18:3</t>
  </si>
  <si>
    <t>Triacylglycerol 12:0-12:0-12:0</t>
  </si>
  <si>
    <t>TAG</t>
  </si>
  <si>
    <t>C39H74O6</t>
  </si>
  <si>
    <t>Glyceryl tridodecanoate</t>
  </si>
  <si>
    <t>TAG 12:0-12:0-12:0</t>
  </si>
  <si>
    <t>Triacylglycerol 14:0-14:0-14:0</t>
  </si>
  <si>
    <t>C45H86O6</t>
  </si>
  <si>
    <t>Glyceryl trimyristate</t>
  </si>
  <si>
    <t>TAG 14:0-14:0-14:0</t>
  </si>
  <si>
    <t>(3-Carboxypropyl)trimethylammonium</t>
  </si>
  <si>
    <t>HILIC</t>
  </si>
  <si>
    <t>C7H16NO2</t>
  </si>
  <si>
    <t>cpd:C01181</t>
  </si>
  <si>
    <t>TMAB</t>
  </si>
  <si>
    <t>Problematic; RT is consistent around 9 minutes, same mass as Acetylcholine</t>
  </si>
  <si>
    <t>(R)-2,3-Dihydroxypropane-1-sulfonate</t>
  </si>
  <si>
    <t>C3H8O5S</t>
  </si>
  <si>
    <t>cpd:C19675</t>
  </si>
  <si>
    <t>DHPS</t>
  </si>
  <si>
    <t>Problematic; messy peak shape in particulate matrix</t>
  </si>
  <si>
    <t>(S)-3-Hydroxybutyryl-CoA</t>
  </si>
  <si>
    <t>Co-enzyme A</t>
  </si>
  <si>
    <t>C25H42N7O18P3S</t>
  </si>
  <si>
    <t>cpd:C01144</t>
  </si>
  <si>
    <t>Hydroxybutyryl CoA</t>
  </si>
  <si>
    <t>No; not currently in HILIC standard mix</t>
  </si>
  <si>
    <t>1-Propanesulfonate</t>
  </si>
  <si>
    <t>C3H7O3S</t>
  </si>
  <si>
    <t>Propanesulfonate</t>
  </si>
  <si>
    <t>2,3-Pyridinedicarboxylic acid</t>
  </si>
  <si>
    <t>Pyrimidine derivative</t>
  </si>
  <si>
    <t>C7H5NO4</t>
  </si>
  <si>
    <t>cpd:C03722</t>
  </si>
  <si>
    <t>2,5-Dihydroxybenzoic acid</t>
  </si>
  <si>
    <t>cpd:C00628</t>
  </si>
  <si>
    <t>Resorcylic Acid</t>
  </si>
  <si>
    <t>Resorcylic acid</t>
  </si>
  <si>
    <t>2-Heptyl-3-hydroxy-quinolone</t>
  </si>
  <si>
    <t>C16H21NO2</t>
  </si>
  <si>
    <t>cpd:C11848</t>
  </si>
  <si>
    <t>2-Hydroxy-4-(methylthio)butyric acid</t>
  </si>
  <si>
    <t>C5H10O3S</t>
  </si>
  <si>
    <t>2-Hydroxy-4-(methylthio)butyric_acid</t>
  </si>
  <si>
    <t>Yes; can have a messy peak shape</t>
  </si>
  <si>
    <t>2-keto-4-methylthiobutyric acid</t>
  </si>
  <si>
    <t>C5H7O3S</t>
  </si>
  <si>
    <t>cpd:C01180</t>
  </si>
  <si>
    <t>Keto-?-(methylthio)butyric acid</t>
  </si>
  <si>
    <t>2-Ketoglutaric acid</t>
  </si>
  <si>
    <t>Organic Acid</t>
  </si>
  <si>
    <t>C5H6O5</t>
  </si>
  <si>
    <t>cpd:C00026</t>
  </si>
  <si>
    <t>Ketoglutaric Acid</t>
  </si>
  <si>
    <t>Ketoglutaric acid</t>
  </si>
  <si>
    <t>2-O-alpha-D-Glucosylglycerol</t>
  </si>
  <si>
    <t>Osmolyte</t>
  </si>
  <si>
    <t>C9H18O8</t>
  </si>
  <si>
    <t>cpd:C11546</t>
  </si>
  <si>
    <t>3',5'-Cyclic AMP</t>
  </si>
  <si>
    <t>Intracellular signaling</t>
  </si>
  <si>
    <t>C10H12N5O6P</t>
  </si>
  <si>
    <t>cpd:C00575</t>
  </si>
  <si>
    <t>cAMP</t>
  </si>
  <si>
    <t>3',5'-Cyclic diGMP</t>
  </si>
  <si>
    <t>C20H24N10O14P2</t>
  </si>
  <si>
    <t>cpd:C16463</t>
  </si>
  <si>
    <t>Cyclic diGMP</t>
  </si>
  <si>
    <t>3',5'-Cyclic GMP</t>
  </si>
  <si>
    <t>C10H12N5O7P</t>
  </si>
  <si>
    <t>cpd:C00942</t>
  </si>
  <si>
    <t>cGMP</t>
  </si>
  <si>
    <t>3-Aminopropanesulfonate</t>
  </si>
  <si>
    <t>C3H9NO3S</t>
  </si>
  <si>
    <t>cpd:C03349</t>
  </si>
  <si>
    <t>Amino Propanesulfonic Acid</t>
  </si>
  <si>
    <t>Problematic; later peak around 12 minutes</t>
  </si>
  <si>
    <t>3-Phosphoglycerate</t>
  </si>
  <si>
    <t>Sugar phosphate</t>
  </si>
  <si>
    <t>C3H7O7P</t>
  </si>
  <si>
    <t>cpd:C00597</t>
  </si>
  <si>
    <t>Phosphoglyceric Acid</t>
  </si>
  <si>
    <t xml:space="preserve">Problematic; particulate matrix effect  </t>
  </si>
  <si>
    <t>3-Sulfolactate, 13C3</t>
  </si>
  <si>
    <t>C(13)2H5O4S</t>
  </si>
  <si>
    <t>Sulfolactic Acid, 13C3</t>
  </si>
  <si>
    <t>3-Sulfopyruvic acid</t>
  </si>
  <si>
    <t>C3H4O6S</t>
  </si>
  <si>
    <t>cpd:C05528</t>
  </si>
  <si>
    <t>3-Sulfopyruvic Acid</t>
  </si>
  <si>
    <t>4-Aminobutyric acid</t>
  </si>
  <si>
    <t>Amino Acid - degraded</t>
  </si>
  <si>
    <t>cpd:C00334</t>
  </si>
  <si>
    <t>GABA</t>
  </si>
  <si>
    <t>Problematic; Dimethylglycine and 4-Aminobutyric acid have the same mass, peak order is Dimethylglycine and then 4-Aminobutyric acid</t>
  </si>
  <si>
    <t>5-Hydroxyectoine</t>
  </si>
  <si>
    <t>C6H10N2O3</t>
  </si>
  <si>
    <t>cpd:C16432</t>
  </si>
  <si>
    <t>C5H7N3O</t>
  </si>
  <si>
    <t>cpd:C02376</t>
  </si>
  <si>
    <t>5-Oxoproline</t>
  </si>
  <si>
    <t>C5H7NO3</t>
  </si>
  <si>
    <t>cpd:C01879</t>
  </si>
  <si>
    <t>L-Pyroglutamic acid</t>
  </si>
  <si>
    <t>Pidolic acid</t>
  </si>
  <si>
    <t>Yes; can have a messy peak shape in particulate matrix</t>
  </si>
  <si>
    <t>Acetoacetyl-CoA</t>
  </si>
  <si>
    <t>C25H40N7O18P3S</t>
  </si>
  <si>
    <t>cpd:C00332</t>
  </si>
  <si>
    <t>Acetoacetyl CoA</t>
  </si>
  <si>
    <t>C7H16NO2+</t>
  </si>
  <si>
    <t>cpd:C01996</t>
  </si>
  <si>
    <t>Problematic; RT shifts a lot, same mass as (3-Carboxypropyl)trimethylammonium, integrate (3-Carboxypropyl)trimethylammonium first at 9 minutes to help determime which peak is Acetylcholine</t>
  </si>
  <si>
    <t>Acetyl-CoA</t>
  </si>
  <si>
    <t>C23H38N7O17P3S</t>
  </si>
  <si>
    <t>cpd:C00024</t>
  </si>
  <si>
    <t>Acetyl CoA</t>
  </si>
  <si>
    <t>Acetyl-CoA, 13C2</t>
  </si>
  <si>
    <t>C21C(13)2H38N7O17P3S</t>
  </si>
  <si>
    <t>Acetyl CoA, 13C2</t>
  </si>
  <si>
    <t>Acetylglycine</t>
  </si>
  <si>
    <t>C4H7NO3</t>
  </si>
  <si>
    <t>Nucleic Acid</t>
  </si>
  <si>
    <t>C5H5N5</t>
  </si>
  <si>
    <t>cpd:C00147</t>
  </si>
  <si>
    <t>C5H5N(15)2N3</t>
  </si>
  <si>
    <t>Problematic; Homarine, Trigonelline, and Adenine 15N2 all have the same mass, peak order is Adenine 15N2, Homarine, and Trigonelline</t>
  </si>
  <si>
    <t>Nucleoside</t>
  </si>
  <si>
    <t>C10H13N5O4</t>
  </si>
  <si>
    <t>cpd:C00212</t>
  </si>
  <si>
    <t>Adenosine diphosphate</t>
  </si>
  <si>
    <t>Energy charge</t>
  </si>
  <si>
    <t>C10H15N5O10P2</t>
  </si>
  <si>
    <t>cpd:C00008</t>
  </si>
  <si>
    <t>ADP</t>
  </si>
  <si>
    <t xml:space="preserve">Problematic; doesn't always look good </t>
  </si>
  <si>
    <t>Adenosine monophosphate</t>
  </si>
  <si>
    <t>C10H14N5O7P</t>
  </si>
  <si>
    <t>cpd:C00020</t>
  </si>
  <si>
    <t>AMP</t>
  </si>
  <si>
    <t>Adenosine monophosphate, 15N5</t>
  </si>
  <si>
    <t>C10H13N(15)5O7P</t>
  </si>
  <si>
    <t>Adenosine Monophosphate, 15N5</t>
  </si>
  <si>
    <t>AMP, 15N5</t>
  </si>
  <si>
    <t>Adenosine triphosphate</t>
  </si>
  <si>
    <t>C10H16N5O13P3</t>
  </si>
  <si>
    <t>cpd:C00002</t>
  </si>
  <si>
    <t>ATP</t>
  </si>
  <si>
    <t>Allantoin</t>
  </si>
  <si>
    <t>C4H6N4O3</t>
  </si>
  <si>
    <t>cpd:C01551</t>
  </si>
  <si>
    <t>Problematic; first peak around 4 or 5 minutes</t>
  </si>
  <si>
    <t>C10H16N4O3</t>
  </si>
  <si>
    <t>cpd:C01262</t>
  </si>
  <si>
    <t>C(13)2C3H12AsO2</t>
  </si>
  <si>
    <t>C3H7NO2</t>
  </si>
  <si>
    <t>cpd:C00099</t>
  </si>
  <si>
    <t>b-Alanine</t>
  </si>
  <si>
    <t>Problematic; Sarcosine, Alanine, and beta Alanine all have the same mass, peak order is Sarcosine, Alanine, beta Alanine</t>
  </si>
  <si>
    <t>beta-Alaninebetaine</t>
  </si>
  <si>
    <t>C6H13NO2</t>
  </si>
  <si>
    <t>cpd:C08263</t>
  </si>
  <si>
    <t>TMAP</t>
  </si>
  <si>
    <t>Problematic; later peak around 8 minutes, same mass as isoleucine/leucine</t>
  </si>
  <si>
    <t>C5H9NO4</t>
  </si>
  <si>
    <t>b-Glutamic acid</t>
  </si>
  <si>
    <t>Problematic; Glutamic acid and beta Glutamic acid have the same mass, peak order is beta glutamic acid and then glutamic acid</t>
  </si>
  <si>
    <t>C7H13NO3</t>
  </si>
  <si>
    <t>cpd:C08269</t>
  </si>
  <si>
    <t>Problematic; Turicine and Betonicine have the same mass, integrate these two compounds together</t>
  </si>
  <si>
    <t>Butyrylglycine</t>
  </si>
  <si>
    <t>C6H11NO3</t>
  </si>
  <si>
    <t>C7H15NO3</t>
  </si>
  <si>
    <t>cpd:C00487</t>
  </si>
  <si>
    <t>C9H14N4O3</t>
  </si>
  <si>
    <t>cpd:C00386</t>
  </si>
  <si>
    <t>C16H28N2O11</t>
  </si>
  <si>
    <t>cpd:C01674</t>
  </si>
  <si>
    <t>Yes; RT shifts a lot</t>
  </si>
  <si>
    <t>Choline sulfate</t>
  </si>
  <si>
    <t>C5H13NO4S</t>
  </si>
  <si>
    <t>cpd:C00919</t>
  </si>
  <si>
    <t>cis-Aconitic acid</t>
  </si>
  <si>
    <t>C6H6O6</t>
  </si>
  <si>
    <t>cpd:C00417</t>
  </si>
  <si>
    <t>Aconitic Acid</t>
  </si>
  <si>
    <t>Aconitic acid</t>
  </si>
  <si>
    <t>Problematic; cis-Aconitic acid and Shikimic acid have the same mass, peak order is Shikimic acid and then cis-Aconitic acid</t>
  </si>
  <si>
    <t>Citric acid</t>
  </si>
  <si>
    <t>C6H8O7</t>
  </si>
  <si>
    <t>cpd:C00158</t>
  </si>
  <si>
    <t>Citric Acid</t>
  </si>
  <si>
    <t>Problematic; Citric acid and Isocitric acid have the same mass, integrate these two compounds together, may have a particulate matrix effect</t>
  </si>
  <si>
    <t>Urea cycle</t>
  </si>
  <si>
    <t>C6H13N3O3</t>
  </si>
  <si>
    <t>cpd:C00327</t>
  </si>
  <si>
    <t>Organic Acid - nitrogenous</t>
  </si>
  <si>
    <t>C4H9N3O2</t>
  </si>
  <si>
    <t>cpd:C00300</t>
  </si>
  <si>
    <t>Creatinine</t>
  </si>
  <si>
    <t>C4H7N3O</t>
  </si>
  <si>
    <t>cpd:C00791</t>
  </si>
  <si>
    <t>Crotonoyl-CoA</t>
  </si>
  <si>
    <t>C25H40N7O17P3S</t>
  </si>
  <si>
    <t>cpd:C00877</t>
  </si>
  <si>
    <t>Crotonyl CoA</t>
  </si>
  <si>
    <t>Cys-Gly, oxidized</t>
  </si>
  <si>
    <t>Dipeptide - degraded</t>
  </si>
  <si>
    <t>C10H18N4O6S2</t>
  </si>
  <si>
    <t>C9H13N3O5</t>
  </si>
  <si>
    <t>cpd:C00475</t>
  </si>
  <si>
    <t>C4H5N3O</t>
  </si>
  <si>
    <t>cpd:C00380</t>
  </si>
  <si>
    <t>Cytosine, 13C2, 15N3</t>
  </si>
  <si>
    <t>C(13)2C2H5N(15)3O</t>
  </si>
  <si>
    <t xml:space="preserve">Problematic; Muramic acid and Deoxyadenosine have the same mass, peak order is Deoxyadenosine and Muramic acid </t>
  </si>
  <si>
    <t>D-Fructose 6-phosphate</t>
  </si>
  <si>
    <t>C6H13O9P</t>
  </si>
  <si>
    <t>cpd:C00085</t>
  </si>
  <si>
    <t>Fructose 6 phosphate</t>
  </si>
  <si>
    <t>F6-phosphate</t>
  </si>
  <si>
    <t>Problematic; Fructose 6 phosphate and Glucose 6 phosphate have the same mass, peak order is Fructose 6 phosphate and then Glucose 6 phosphate, particulate matrix effect</t>
  </si>
  <si>
    <t>D-Gluconic acid</t>
  </si>
  <si>
    <t>C6H12O7</t>
  </si>
  <si>
    <t>cpd:C00257</t>
  </si>
  <si>
    <t>Gluconic Acid</t>
  </si>
  <si>
    <t>Gluconic acid</t>
  </si>
  <si>
    <t>D-Glucose 1-phosphate</t>
  </si>
  <si>
    <t>cpd:C00103</t>
  </si>
  <si>
    <t>Glucose 1 phosphate</t>
  </si>
  <si>
    <t>Problematic; integrate the first peak you see, can't differentiate between Glucose 1 phosphate and Fructose 6 phosphate, particulate matrix effect</t>
  </si>
  <si>
    <t>D-Glucose 6-phosphate</t>
  </si>
  <si>
    <t>cpd:C00092</t>
  </si>
  <si>
    <t>Glucose 6 phosphate</t>
  </si>
  <si>
    <t>Problematic; Fructose 6 phosphate and Glucose 6 phosphate have the same mass, peak order is Fructose 6 phosphate and then Glucose 6 phosphate</t>
  </si>
  <si>
    <t>Dihydroxyacetone phosphate</t>
  </si>
  <si>
    <t>Calvin cycle intermediate</t>
  </si>
  <si>
    <t>C3H7O6P</t>
  </si>
  <si>
    <t>cpd:C00111</t>
  </si>
  <si>
    <t>DHAP</t>
  </si>
  <si>
    <t>Dimethylsulfonioacetate</t>
  </si>
  <si>
    <t>C4H9O2S</t>
  </si>
  <si>
    <t>cpd:C03392</t>
  </si>
  <si>
    <t>DMS-Ac</t>
  </si>
  <si>
    <t>Dimethylsulfoniopropionate</t>
  </si>
  <si>
    <t>C5H10O2S</t>
  </si>
  <si>
    <t>cpd:C04022</t>
  </si>
  <si>
    <t>DL-Alanine, 2H3</t>
  </si>
  <si>
    <t>C3H4H(2)3NO2</t>
  </si>
  <si>
    <t>C6H9N3N(15)O2</t>
  </si>
  <si>
    <t>DL-Proline, 2H7</t>
  </si>
  <si>
    <t>C5H3H(2)7NO2</t>
  </si>
  <si>
    <t>DL-Valine, 2H8</t>
  </si>
  <si>
    <t>C5H4H(2)8NO2</t>
  </si>
  <si>
    <t>D-Methylmalonyl-CoA</t>
  </si>
  <si>
    <t>C25H40N7O19P3S</t>
  </si>
  <si>
    <t>cpd:C00683</t>
  </si>
  <si>
    <t>Methyl Malonyl CoA</t>
  </si>
  <si>
    <t>Methylmalonyl CoA</t>
  </si>
  <si>
    <t>D-Ribose 5-phosphate</t>
  </si>
  <si>
    <t>C5H11O8P</t>
  </si>
  <si>
    <t>cpd:C00117</t>
  </si>
  <si>
    <t>Ribose 5 phosphate</t>
  </si>
  <si>
    <t>R5P</t>
  </si>
  <si>
    <t>Problematic; can have a messy peak shape in particulate matrix</t>
  </si>
  <si>
    <t>C6H10N2O2</t>
  </si>
  <si>
    <t>cpd:C06231</t>
  </si>
  <si>
    <t>C9H15N3O2S</t>
  </si>
  <si>
    <t>cpd:C05570</t>
  </si>
  <si>
    <t>Ethanesulfonic acid</t>
  </si>
  <si>
    <t>C2H6O3S</t>
  </si>
  <si>
    <t>Ethanesulfonic Acid</t>
  </si>
  <si>
    <t>Esylic acid</t>
  </si>
  <si>
    <t>Ethanolamine</t>
  </si>
  <si>
    <t>C2H7NO</t>
  </si>
  <si>
    <t>cpd:C00189</t>
  </si>
  <si>
    <t>Ethyl dihydroxybenzoate</t>
  </si>
  <si>
    <t>Ethyl Dihydroxybenzoate</t>
  </si>
  <si>
    <t>EDHB</t>
  </si>
  <si>
    <t>Flavin adenine dinucleotide</t>
  </si>
  <si>
    <t>C27H33N9O15P2</t>
  </si>
  <si>
    <t>cpd:C00016</t>
  </si>
  <si>
    <t>FAD</t>
  </si>
  <si>
    <t>Fumaric acid</t>
  </si>
  <si>
    <t>C4H4O4</t>
  </si>
  <si>
    <t>cpd:C00122</t>
  </si>
  <si>
    <t>Fumaric Acid</t>
  </si>
  <si>
    <t>C14H18N2O5</t>
  </si>
  <si>
    <t>GMPA</t>
  </si>
  <si>
    <t xml:space="preserve">Problematic; particulate matrix effect, does not show up well when spiked into particulate matrix  </t>
  </si>
  <si>
    <t>Glycerophosphoric acid</t>
  </si>
  <si>
    <t>C3H9O6P</t>
  </si>
  <si>
    <t>cpd:C00093</t>
  </si>
  <si>
    <t>glycerol 3 phosphate</t>
  </si>
  <si>
    <t>G3-phosphate</t>
  </si>
  <si>
    <t>C2H5NO2</t>
  </si>
  <si>
    <t>cpd:C00037</t>
  </si>
  <si>
    <t xml:space="preserve">Yes; can have a messy peak shape or peak can be a bit small </t>
  </si>
  <si>
    <t>Glycine betaine, 13C5, 15N</t>
  </si>
  <si>
    <t>C(13)5H11N(15)O2</t>
  </si>
  <si>
    <t>C7H14O3S</t>
  </si>
  <si>
    <t>C5H5N5O</t>
  </si>
  <si>
    <t>cpd:C00242</t>
  </si>
  <si>
    <t>Guanine, 13C, 15N2</t>
  </si>
  <si>
    <t>C(13)C4H5N(15)2N3O</t>
  </si>
  <si>
    <t>C10H13N5O5</t>
  </si>
  <si>
    <t>cpd:C00387</t>
  </si>
  <si>
    <t>Guanosine monophosphate</t>
  </si>
  <si>
    <t>C10H14N5O8P</t>
  </si>
  <si>
    <t>cpd:C00144</t>
  </si>
  <si>
    <t>GMP</t>
  </si>
  <si>
    <t>Guanosine monophosphate, 15N5</t>
  </si>
  <si>
    <t>C10H13N(15)5O8P</t>
  </si>
  <si>
    <t>Guanosine Monophosphate, 15N5</t>
  </si>
  <si>
    <t>GMP, 15N5</t>
  </si>
  <si>
    <t>Guanosine triphosphate</t>
  </si>
  <si>
    <t>C10H16N5O14P3</t>
  </si>
  <si>
    <t>cpd:C00044</t>
  </si>
  <si>
    <t>GTP</t>
  </si>
  <si>
    <t>Homarine, 2H3</t>
  </si>
  <si>
    <t>C7H(2)3H4NO2</t>
  </si>
  <si>
    <t>Homocysteine thiolactone</t>
  </si>
  <si>
    <t>C4H7NOS</t>
  </si>
  <si>
    <t>Hydroxyisoleucine</t>
  </si>
  <si>
    <t>C6H13NO3</t>
  </si>
  <si>
    <t>cpd:C20802</t>
  </si>
  <si>
    <t>Hydroxyproline</t>
  </si>
  <si>
    <t>Amino Acid - collagen</t>
  </si>
  <si>
    <t>C5H9NO3</t>
  </si>
  <si>
    <t>cpd:C01157</t>
  </si>
  <si>
    <t>THP</t>
  </si>
  <si>
    <t>C2H7NO2S</t>
  </si>
  <si>
    <t>cpd:C00519</t>
  </si>
  <si>
    <t>cpd:C00262</t>
  </si>
  <si>
    <t>Problematic; same mass as Allopurinol, which is in the negative mode skyline file, Hypoxanthine is the second peak around 5 to 6 minutes</t>
  </si>
  <si>
    <t>Indole-3-carbinol</t>
  </si>
  <si>
    <t>C9H9NO</t>
  </si>
  <si>
    <t>Indole 3 carbinol</t>
  </si>
  <si>
    <t>Indolepyruvic acid</t>
  </si>
  <si>
    <t>C11H9NO3</t>
  </si>
  <si>
    <t>cpd:C00331</t>
  </si>
  <si>
    <t>Indole 3 Pyruvic Acid</t>
  </si>
  <si>
    <t>I3P acid</t>
  </si>
  <si>
    <t>Isethionic acid</t>
  </si>
  <si>
    <t>C2H6O4S</t>
  </si>
  <si>
    <t>cpd:C05123</t>
  </si>
  <si>
    <t>Isethionic Acid</t>
  </si>
  <si>
    <t>Isethionic acid, 13C2</t>
  </si>
  <si>
    <t>C(13)2H6O4S</t>
  </si>
  <si>
    <t>Isethionic Acid, 13C2</t>
  </si>
  <si>
    <t>Isocitric acid</t>
  </si>
  <si>
    <t>cpd:C00311</t>
  </si>
  <si>
    <t>Isocitric Acid</t>
  </si>
  <si>
    <t>Lactose</t>
  </si>
  <si>
    <t>Sugar</t>
  </si>
  <si>
    <t>C12H22O11</t>
  </si>
  <si>
    <t>cpd:C00243</t>
  </si>
  <si>
    <t>L-Alanine</t>
  </si>
  <si>
    <t>cpd:C00041</t>
  </si>
  <si>
    <t>L-Arginine</t>
  </si>
  <si>
    <t>C6H14N4O2</t>
  </si>
  <si>
    <t>cpd:C00062</t>
  </si>
  <si>
    <t xml:space="preserve">Problematic; RT is at the very end of the chromatogram, peak can sometimes be cut off </t>
  </si>
  <si>
    <t>L-Arginosuccinic acid</t>
  </si>
  <si>
    <t>C10H18N4O6</t>
  </si>
  <si>
    <t>cpd:C03406</t>
  </si>
  <si>
    <t>Argininosuccinate</t>
  </si>
  <si>
    <t>L-Asparagine</t>
  </si>
  <si>
    <t>C4H8N2O3</t>
  </si>
  <si>
    <t>cpd:C00152</t>
  </si>
  <si>
    <t>L-Aspartic acid</t>
  </si>
  <si>
    <t>C4H7NO4</t>
  </si>
  <si>
    <t>cpd:C00049</t>
  </si>
  <si>
    <t>L-Cystathionine</t>
  </si>
  <si>
    <t>C7H14N2O4S</t>
  </si>
  <si>
    <t>cpd:C02291</t>
  </si>
  <si>
    <t>L-Cysteic acid</t>
  </si>
  <si>
    <t>C3H7NO5S</t>
  </si>
  <si>
    <t>cpd:C00506</t>
  </si>
  <si>
    <t>Cysteic Acid</t>
  </si>
  <si>
    <t>Cysteic acid</t>
  </si>
  <si>
    <t>L-Cysteic acid, 2H3</t>
  </si>
  <si>
    <t>C3H(2)3H4NO5S</t>
  </si>
  <si>
    <t>L-Cysteic Acid, D3</t>
  </si>
  <si>
    <t>L-Cysteine</t>
  </si>
  <si>
    <t>C3H7NO2S</t>
  </si>
  <si>
    <t>cpd:C00097</t>
  </si>
  <si>
    <t>Cysteine</t>
  </si>
  <si>
    <t>L-Cysteinesulfinic acid</t>
  </si>
  <si>
    <t>C3H7NO4S</t>
  </si>
  <si>
    <t>cpd:C00606</t>
  </si>
  <si>
    <t>CSA</t>
  </si>
  <si>
    <t>No; not currently in HILIC standard mix, analyzed using RP</t>
  </si>
  <si>
    <t>L-Cystine</t>
  </si>
  <si>
    <t>C6H12N2O4S2</t>
  </si>
  <si>
    <t>cpd:C00491</t>
  </si>
  <si>
    <t>L-Glutamic acid</t>
  </si>
  <si>
    <t>cpd:C00025</t>
  </si>
  <si>
    <t>Problematic; Glutamic acid and beta glutamic acid have the same mass, peak order is beta glutamic acid and then glutamic acid</t>
  </si>
  <si>
    <t>L-Glutamine</t>
  </si>
  <si>
    <t>C5H10N2O3</t>
  </si>
  <si>
    <t>cpd:C00064</t>
  </si>
  <si>
    <t>L-Histidine</t>
  </si>
  <si>
    <t>C6H9N3O2</t>
  </si>
  <si>
    <t>cpd:C00135</t>
  </si>
  <si>
    <t>L-Homocysteine</t>
  </si>
  <si>
    <t>C4H9NO2S</t>
  </si>
  <si>
    <t>cpd:C00155</t>
  </si>
  <si>
    <t>Homocysteine</t>
  </si>
  <si>
    <t>L-Homocystine</t>
  </si>
  <si>
    <t>C8H16N2O4S2</t>
  </si>
  <si>
    <t>cpd:C01817</t>
  </si>
  <si>
    <t>L-Homoserine</t>
  </si>
  <si>
    <t>C4H9NO3</t>
  </si>
  <si>
    <t>cpd:C00263</t>
  </si>
  <si>
    <t>Problematic; Homoserine and Threonine have the same mass, peak order is Threonine and then Homoserine</t>
  </si>
  <si>
    <t>L-Hydroxylysine</t>
  </si>
  <si>
    <t>C6H14N2O3</t>
  </si>
  <si>
    <t>cpd:C16741</t>
  </si>
  <si>
    <t>Lipoic acid</t>
  </si>
  <si>
    <t>C8H14O2S2</t>
  </si>
  <si>
    <t>cpd:C00725</t>
  </si>
  <si>
    <t>Lipoic Acid</t>
  </si>
  <si>
    <t>L-Isoleucine</t>
  </si>
  <si>
    <t>cpd:C00407</t>
  </si>
  <si>
    <t>Problematic; Leucine and Isoleucine do not separate well, integrate both together, same mass as beta-Alaninebetaine which is the later peak in the chromatogram</t>
  </si>
  <si>
    <t>C6H13N(15)O2</t>
  </si>
  <si>
    <t>L-Leucine</t>
  </si>
  <si>
    <t>cpd:C00123</t>
  </si>
  <si>
    <t>L-Lysine</t>
  </si>
  <si>
    <t>C6H14N2O2</t>
  </si>
  <si>
    <t>cpd:C00047</t>
  </si>
  <si>
    <t>L-Methionine</t>
  </si>
  <si>
    <t>C5H11NO2S</t>
  </si>
  <si>
    <t>cpd:C00073</t>
  </si>
  <si>
    <t>Yes; can have a messy peak shape or split peaks</t>
  </si>
  <si>
    <t>L-Methionine S-oxide</t>
  </si>
  <si>
    <t>C5H11NO3S</t>
  </si>
  <si>
    <t>cpd:C02989</t>
  </si>
  <si>
    <t>Methionine sulfoxide</t>
  </si>
  <si>
    <t>L-Methionine, 2H3</t>
  </si>
  <si>
    <t>C5H(2)3H8NO2S</t>
  </si>
  <si>
    <t>L-Ornithine</t>
  </si>
  <si>
    <t>C5H12N2O2</t>
  </si>
  <si>
    <t>cpd:C00077</t>
  </si>
  <si>
    <t>L-Proline</t>
  </si>
  <si>
    <t>C5H9NO2</t>
  </si>
  <si>
    <t>cpd:C00148</t>
  </si>
  <si>
    <t>L-Serine</t>
  </si>
  <si>
    <t>C3H7NO3</t>
  </si>
  <si>
    <t>cpd:C00065</t>
  </si>
  <si>
    <t>L-Threonine</t>
  </si>
  <si>
    <t>cpd:C00188</t>
  </si>
  <si>
    <t>L-Valine</t>
  </si>
  <si>
    <t>cpd:C00183</t>
  </si>
  <si>
    <t>Problematic; same mass as Glycine betaine, Valine is the much smaller peak that comes off after Glycine betaine, peak can be hard to see most of the time</t>
  </si>
  <si>
    <t>Malic acid</t>
  </si>
  <si>
    <t>C4H6O5</t>
  </si>
  <si>
    <t>cpd:C00149</t>
  </si>
  <si>
    <t>Malic Acid</t>
  </si>
  <si>
    <t>Malonyl-CoA</t>
  </si>
  <si>
    <t>C24H38N7O19P3S</t>
  </si>
  <si>
    <t>cpd:C00083</t>
  </si>
  <si>
    <t>Malonyl CoA</t>
  </si>
  <si>
    <t>Maltose</t>
  </si>
  <si>
    <t>cpd:C00208</t>
  </si>
  <si>
    <t>Maltotetraose</t>
  </si>
  <si>
    <t>C24H42O21</t>
  </si>
  <si>
    <t>cpd:C02052</t>
  </si>
  <si>
    <t>Maltotriose</t>
  </si>
  <si>
    <t>C18H32O16</t>
  </si>
  <si>
    <t>cpd:C01835</t>
  </si>
  <si>
    <t>Cursed</t>
  </si>
  <si>
    <t>C3H6N6</t>
  </si>
  <si>
    <t>cpd:C08737</t>
  </si>
  <si>
    <t>Methylphosphonic acid</t>
  </si>
  <si>
    <t>CH5O3P</t>
  </si>
  <si>
    <t>cpd:C20396</t>
  </si>
  <si>
    <t>Methylphosphonic Acid</t>
  </si>
  <si>
    <t>MPA</t>
  </si>
  <si>
    <t>Muramic acid</t>
  </si>
  <si>
    <t>Peptidoglycan</t>
  </si>
  <si>
    <t>C9H17NO7</t>
  </si>
  <si>
    <t>cpd:C06470</t>
  </si>
  <si>
    <t>N6,N6,N6-Trimethyl-L-lysine</t>
  </si>
  <si>
    <t>C9H20N2O2</t>
  </si>
  <si>
    <t>cpd:C03793</t>
  </si>
  <si>
    <t>N6-Acetyl-L-lysine</t>
  </si>
  <si>
    <t>C8H16N2O3</t>
  </si>
  <si>
    <t>cpd:C02727</t>
  </si>
  <si>
    <t>N6-Methyladenine</t>
  </si>
  <si>
    <t>C6H7N5</t>
  </si>
  <si>
    <t>cpd:C08434</t>
  </si>
  <si>
    <t>N-Acetyl-D-glucosamine</t>
  </si>
  <si>
    <t>C8H15NO6</t>
  </si>
  <si>
    <t>cpd:C00140</t>
  </si>
  <si>
    <t>Yes; has a messy peak shape</t>
  </si>
  <si>
    <t>N-Acetyl-L-glutamic acid</t>
  </si>
  <si>
    <t>C7H11NO5</t>
  </si>
  <si>
    <t>cpd:C00624</t>
  </si>
  <si>
    <t>C11H19NO8</t>
  </si>
  <si>
    <t>cpd:C02713</t>
  </si>
  <si>
    <t>MurNAc</t>
  </si>
  <si>
    <t>N-Acetyltaurine</t>
  </si>
  <si>
    <t>C4H9NO4S</t>
  </si>
  <si>
    <t>N-acetyltaurine</t>
  </si>
  <si>
    <t>NAD</t>
  </si>
  <si>
    <t>C21H27N7O14P2</t>
  </si>
  <si>
    <t>cpd:C00003</t>
  </si>
  <si>
    <t>NADH</t>
  </si>
  <si>
    <t>cpd:C00004</t>
  </si>
  <si>
    <t>NADP</t>
  </si>
  <si>
    <t>[M-2H]</t>
  </si>
  <si>
    <t>C21H29N7O17P3</t>
  </si>
  <si>
    <t>C21H29N7NaO17P3+</t>
  </si>
  <si>
    <t>cpd:C00006</t>
  </si>
  <si>
    <t>NADPH</t>
  </si>
  <si>
    <t>C21H30N7O17P3</t>
  </si>
  <si>
    <t>cpd:C00005</t>
  </si>
  <si>
    <t>N-Methyltaurine</t>
  </si>
  <si>
    <t>Problematic; integrate the first peak you see around 7 minutes</t>
  </si>
  <si>
    <t>O-Acetyl-L-serine</t>
  </si>
  <si>
    <t>cpd:C00979</t>
  </si>
  <si>
    <t>N-Acetylserine</t>
  </si>
  <si>
    <t>Problematic; integrate the first peak you see around 6 minutes, messy peak shape</t>
  </si>
  <si>
    <t>O-Methylmalonyl-L-carnitine</t>
  </si>
  <si>
    <t>C11H19NO6</t>
  </si>
  <si>
    <t>MMC</t>
  </si>
  <si>
    <t>Orotic acid</t>
  </si>
  <si>
    <t>C5H4N2O4</t>
  </si>
  <si>
    <t>cpd:C00295</t>
  </si>
  <si>
    <t>Orotic Acid</t>
  </si>
  <si>
    <t>O-Succinylhomoserine</t>
  </si>
  <si>
    <t>C8H13NO6</t>
  </si>
  <si>
    <t>cpd:C01118</t>
  </si>
  <si>
    <t>Succinyl-L-homoserine</t>
  </si>
  <si>
    <t>Oxalic acid</t>
  </si>
  <si>
    <t>C2H2O4</t>
  </si>
  <si>
    <t>cpd:C00209</t>
  </si>
  <si>
    <t>Oxalic Acid</t>
  </si>
  <si>
    <t>Phosphocholine</t>
  </si>
  <si>
    <t>C5H15NO4P</t>
  </si>
  <si>
    <t>C5H15NO4P+</t>
  </si>
  <si>
    <t>cpd:C00588</t>
  </si>
  <si>
    <t>Phosphoenolpyruvic acid</t>
  </si>
  <si>
    <t>C3H5O6P</t>
  </si>
  <si>
    <t>cpd:C00074</t>
  </si>
  <si>
    <t>PEP</t>
  </si>
  <si>
    <t>Pipecolic acid</t>
  </si>
  <si>
    <t>C6H11NO2</t>
  </si>
  <si>
    <t>cpd:C00408</t>
  </si>
  <si>
    <t>Proline betaine</t>
  </si>
  <si>
    <t>C7H13NO2</t>
  </si>
  <si>
    <t>cpd:C10172</t>
  </si>
  <si>
    <t>Propionyl-CoA</t>
  </si>
  <si>
    <t>C24H40N7O17P3S</t>
  </si>
  <si>
    <t>cpd:C00100</t>
  </si>
  <si>
    <t>Propionyl CoA</t>
  </si>
  <si>
    <t>Propionylglycine</t>
  </si>
  <si>
    <t>Salicylic acid</t>
  </si>
  <si>
    <t>C7H6O3</t>
  </si>
  <si>
    <t>cpd:C00805</t>
  </si>
  <si>
    <t>Salicylic Acid</t>
  </si>
  <si>
    <t>Glycine metabolite</t>
  </si>
  <si>
    <t>cpd:C00213</t>
  </si>
  <si>
    <t>Shikimic acid</t>
  </si>
  <si>
    <t>C7H10O5</t>
  </si>
  <si>
    <t>cpd:C00493</t>
  </si>
  <si>
    <t>Shikimic Acid</t>
  </si>
  <si>
    <t>Sodium 2-mercaptoethanesulfonate</t>
  </si>
  <si>
    <t>C2H5O3S2</t>
  </si>
  <si>
    <t>MESNA (Sodium 2-mercaptoethanesulfonate)</t>
  </si>
  <si>
    <t>MESNA</t>
  </si>
  <si>
    <t>Succinic acid</t>
  </si>
  <si>
    <t>C4H6O4</t>
  </si>
  <si>
    <t>cpd:C00042</t>
  </si>
  <si>
    <t>Succinic Acid</t>
  </si>
  <si>
    <t>Succinic acid, 2H4</t>
  </si>
  <si>
    <t>C4H(2)4H2O4</t>
  </si>
  <si>
    <t>Succinic Acid, D4</t>
  </si>
  <si>
    <t>Succinic semialdehyde</t>
  </si>
  <si>
    <t>C4H6O3</t>
  </si>
  <si>
    <t>cpd:C00232</t>
  </si>
  <si>
    <t>SSA</t>
  </si>
  <si>
    <t>Succinyl-CoA</t>
  </si>
  <si>
    <t>C25H35N7O19P3S-5</t>
  </si>
  <si>
    <t>cpd:C00091</t>
  </si>
  <si>
    <t>Succinyl CoA</t>
  </si>
  <si>
    <t>C6H9NO5</t>
  </si>
  <si>
    <t>Sucrose</t>
  </si>
  <si>
    <t>cpd:C00089</t>
  </si>
  <si>
    <t>Problematic; Sucrose and Trehalose have the same mass, peak order is Sucrose and then Trehalose</t>
  </si>
  <si>
    <t>Sucrose, 13C12</t>
  </si>
  <si>
    <t>C(13)12H22O11</t>
  </si>
  <si>
    <t>Sucrose, 13C</t>
  </si>
  <si>
    <t>Sulfanilic acid</t>
  </si>
  <si>
    <t>Environmental contaminant</t>
  </si>
  <si>
    <t>C6H7NO3S</t>
  </si>
  <si>
    <t>cpd:C06335</t>
  </si>
  <si>
    <t>Sulfanilic Acid</t>
  </si>
  <si>
    <t>Sulfoacetic acid</t>
  </si>
  <si>
    <t>C2H4O5S</t>
  </si>
  <si>
    <t>cpd:C14179</t>
  </si>
  <si>
    <t>Sulfoacetic Acid</t>
  </si>
  <si>
    <t>Sulfoacetic acid, 13C2</t>
  </si>
  <si>
    <t>C(13)2H4O5S</t>
  </si>
  <si>
    <t>Sulfoacetic Acid, 13C2</t>
  </si>
  <si>
    <t>Sulfolactic acid</t>
  </si>
  <si>
    <t>C3H6O6S</t>
  </si>
  <si>
    <t>cpd:C11537</t>
  </si>
  <si>
    <t>Sulfolactic Acid</t>
  </si>
  <si>
    <t>Taurine</t>
  </si>
  <si>
    <t>C2H7NO3S</t>
  </si>
  <si>
    <t>cpd:C00245</t>
  </si>
  <si>
    <t>Yes; RT may shift a bit</t>
  </si>
  <si>
    <t>Taurine, 2H4</t>
  </si>
  <si>
    <t>C2H(2)4H3NO3S</t>
  </si>
  <si>
    <t>Taurine, D4</t>
  </si>
  <si>
    <t>Taurocyamine</t>
  </si>
  <si>
    <t>C3H9N3O3S</t>
  </si>
  <si>
    <t>cpd:C01959</t>
  </si>
  <si>
    <t>Threonic acid</t>
  </si>
  <si>
    <t>C4H8O5</t>
  </si>
  <si>
    <t>cpd:C01620</t>
  </si>
  <si>
    <t>Thymidine</t>
  </si>
  <si>
    <t>C10H14N2O5</t>
  </si>
  <si>
    <t>cpd:C00214</t>
  </si>
  <si>
    <t>Thymine</t>
  </si>
  <si>
    <t>C5H6N2O2</t>
  </si>
  <si>
    <t>cpd:C00178</t>
  </si>
  <si>
    <t>Yes; may also see Thymidine, get correct RT from Mix 2</t>
  </si>
  <si>
    <t>Thymine, 2H4</t>
  </si>
  <si>
    <t>C5H(2)4H2N2O2</t>
  </si>
  <si>
    <t>Thymine, D4</t>
  </si>
  <si>
    <t>Trehalose</t>
  </si>
  <si>
    <t>cpd:C01083</t>
  </si>
  <si>
    <t>Trehalose, 13C12</t>
  </si>
  <si>
    <t>Trehalose, 13C</t>
  </si>
  <si>
    <t>cpd:C01004</t>
  </si>
  <si>
    <t>C3H9N</t>
  </si>
  <si>
    <t>cpd:C00565</t>
  </si>
  <si>
    <t>C3H9NO</t>
  </si>
  <si>
    <t>cpd:C01104</t>
  </si>
  <si>
    <t>TMAO</t>
  </si>
  <si>
    <t>cpd:C21513</t>
  </si>
  <si>
    <t>UDP-glucose</t>
  </si>
  <si>
    <t>Nucleotide sugar</t>
  </si>
  <si>
    <t>C15H24N2O17P2</t>
  </si>
  <si>
    <t>cpd:C00029</t>
  </si>
  <si>
    <t>UDP-N-acetylglucosamine</t>
  </si>
  <si>
    <t>C17H27N3O17P2</t>
  </si>
  <si>
    <t>cpd:C00043</t>
  </si>
  <si>
    <t>UDP-glucosamine</t>
  </si>
  <si>
    <t>Uracil</t>
  </si>
  <si>
    <t>C4H4N2O2</t>
  </si>
  <si>
    <t>cpd:C00106</t>
  </si>
  <si>
    <t>Yes; may also see Uridine, integrate first peak around 4 minutes</t>
  </si>
  <si>
    <t>Uracil, 15N2, 2H2</t>
  </si>
  <si>
    <t>C4H(2)2H2N(15)2O2</t>
  </si>
  <si>
    <t>Uracil, 15N2-D2</t>
  </si>
  <si>
    <t>Problematic; this internal standard does not look good, not currently in skyline file</t>
  </si>
  <si>
    <t>Urea</t>
  </si>
  <si>
    <t>CH4N2O</t>
  </si>
  <si>
    <t>cpd:C00086</t>
  </si>
  <si>
    <t>Uridine</t>
  </si>
  <si>
    <t>C9H12N2O6</t>
  </si>
  <si>
    <t>cpd:C00299</t>
  </si>
  <si>
    <t>Urocanic acid</t>
  </si>
  <si>
    <t>C6H6N2O2</t>
  </si>
  <si>
    <t>cpd:C00785</t>
  </si>
  <si>
    <t>Imidazoleacrylic Acid</t>
  </si>
  <si>
    <t>Urocanate</t>
  </si>
  <si>
    <t>Trimethylamine N-oxide, 2H9</t>
  </si>
  <si>
    <t>C3H(2)9NO</t>
  </si>
  <si>
    <t>L-Arginine, 13C6, 15N4</t>
  </si>
  <si>
    <t>C(13)6H14N(15)4O2</t>
  </si>
  <si>
    <t>Nitrate, 15N</t>
  </si>
  <si>
    <t>N(15)O3</t>
  </si>
  <si>
    <t>Cysteinolic acid</t>
  </si>
  <si>
    <t>C3H9NO4S</t>
  </si>
  <si>
    <t>Problematic; same mass as Amino hydroxypropanesulfonate, peak order is Cysteinolic acid and then Amino hydroxypropanesulfonate</t>
  </si>
  <si>
    <t>Amino hydroxypropanesulfonate</t>
  </si>
  <si>
    <t>Problematic; same mass as Cysteinolic acid, peak order is Cysteinolic acid and then Amino hydroxypropanesulfonate</t>
  </si>
  <si>
    <t>Compound conc:</t>
  </si>
  <si>
    <t>Average areas</t>
  </si>
  <si>
    <t>Mix matched RFs:</t>
  </si>
  <si>
    <t>RF ratio:</t>
  </si>
  <si>
    <t>Enviro conc uM</t>
  </si>
  <si>
    <t>Enviro conc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</si>
</sst>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Kumler" refreshedDate="45119.405605439817" createdVersion="8" refreshedVersion="8" minRefreshableVersion="3" recordCount="4860" xr:uid="{8747A089-29B1-498E-9579-83AB96DD4727}">
  <cacheSource type="worksheet">
    <worksheetSource ref="A1:D1048576" sheet="IS areas"/>
  </cacheSource>
  <cacheFields count="4">
    <cacheField name="Replicate Name" numFmtId="0">
      <sharedItems containsBlank="1" count="44">
        <s v="190715_Std_4uMStdsMix1InH2O_1"/>
        <s v="190715_Std_4uMStdsMix1InH2O_2"/>
        <s v="190715_Std_4uMStdsMix1InMatrix_1"/>
        <s v="190715_Std_4uMStdsMix1InMatrix_2"/>
        <s v="190715_Std_4uMStdsMix2InH2O_1"/>
        <s v="190715_Std_4uMStdsMix2InH2O_2"/>
        <s v="190715_Std_4uMStdsMix2InMatrix_1"/>
        <s v="190715_Std_4uMStdsMix2InMatrix_2"/>
        <s v="190715_Std_H2OinMatrix_1"/>
        <s v="190715_Std_H2OinMatrix_2"/>
        <s v="170706_Blk_Blk0p2_1"/>
        <s v="170706_Blk_Blk0p2_2"/>
        <s v="190715_Blk_KM1906U14-Blk_C"/>
        <s v="190715_Poo_TruePooFK180310_Full1"/>
        <s v="190715_Poo_TruePooFK180310_Full2"/>
        <s v="190715_Poo_TruePooFK180310_Full3"/>
        <s v="190715_Poo_TruePooFK180310_Half1"/>
        <s v="190715_Poo_TruePooFK180310_Half2"/>
        <s v="190715_Poo_TruePooFK180310_Half3"/>
        <s v="190715_Smp_FK180310S62C1-25m_A"/>
        <s v="190715_Smp_FK180310S62C1-25m_B"/>
        <s v="190715_Smp_FK180310S62C1-25m_C"/>
        <s v="190715_Smp_FK180310S62C1-DCM_A"/>
        <s v="190715_Smp_FK180310S62C1-DCM_B"/>
        <s v="190715_Smp_FK180310S62C1-DCM_C"/>
        <s v="190715_Smp_FK180310S64C1-25m_A"/>
        <s v="190715_Smp_FK180310S64C1-25m_B"/>
        <s v="190715_Smp_FK180310S64C1-25m_C"/>
        <s v="190715_Smp_FK180310S64C1-DCM_A"/>
        <s v="190715_Smp_FK180310S64C1-DCM_B"/>
        <s v="190715_Smp_FK180310S64C1-DCM_C"/>
        <s v="190715_Smp_FK180310S77C1-25m_A"/>
        <s v="190715_Smp_FK180310S77C1-25m_B"/>
        <s v="190715_Smp_FK180310S77C1-25m_C"/>
        <s v="190715_Smp_FK180310S77C1-DCM_A"/>
        <s v="190715_Smp_FK180310S77C1-DCM_B"/>
        <s v="190715_Smp_FK180310S77C1-DCM_C"/>
        <s v="190715_Smp_FK180310S80C1-25m_A"/>
        <s v="190715_Smp_FK180310S80C1-25m_B"/>
        <s v="190715_Smp_FK180310S80C1-25m_C"/>
        <s v="190715_Smp_FK180310S80C1-DCM_A"/>
        <s v="190715_Smp_FK180310S80C1-DCM_B"/>
        <s v="190715_Smp_FK180310S80C1-DCM_C"/>
        <m/>
      </sharedItems>
    </cacheField>
    <cacheField name="Precursor Ion Name" numFmtId="0">
      <sharedItems containsBlank="1" count="12">
        <s v="DL-Alanine, D3"/>
        <s v="DL-Histidine, 15N"/>
        <s v="DL-Proline, D7"/>
        <s v="DL-Valine, D8"/>
        <s v="L-Isoleucine, 15N"/>
        <s v="L-Methionine, D3"/>
        <s v="Betaine, 13C5-15N"/>
        <s v="Adenine, 15N2"/>
        <s v="Cytosine, 13C2-15N3"/>
        <s v="Guanine, 13C-15N2"/>
        <s v="Arsenobetaine, 13C2"/>
        <m/>
      </sharedItems>
    </cacheField>
    <cacheField name="Retention Time" numFmtId="0">
      <sharedItems containsString="0" containsBlank="1" containsNumber="1" minValue="3.79" maxValue="11.12"/>
    </cacheField>
    <cacheField name="Area" numFmtId="0">
      <sharedItems containsString="0" containsBlank="1" containsNumber="1" containsInteger="1" minValue="0" maxValue="11840666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0">
  <r>
    <x v="0"/>
    <x v="0"/>
    <n v="10.050000000000001"/>
    <n v="0"/>
  </r>
  <r>
    <x v="1"/>
    <x v="0"/>
    <n v="9.9700000000000006"/>
    <n v="0"/>
  </r>
  <r>
    <x v="2"/>
    <x v="0"/>
    <n v="10.130000000000001"/>
    <n v="13687993"/>
  </r>
  <r>
    <x v="3"/>
    <x v="0"/>
    <n v="10.3"/>
    <n v="9796538"/>
  </r>
  <r>
    <x v="4"/>
    <x v="0"/>
    <n v="9.98"/>
    <n v="0"/>
  </r>
  <r>
    <x v="5"/>
    <x v="0"/>
    <n v="9.98"/>
    <n v="0"/>
  </r>
  <r>
    <x v="6"/>
    <x v="0"/>
    <n v="10.14"/>
    <n v="13747905"/>
  </r>
  <r>
    <x v="7"/>
    <x v="0"/>
    <n v="10.27"/>
    <n v="10335528"/>
  </r>
  <r>
    <x v="8"/>
    <x v="0"/>
    <n v="10.14"/>
    <n v="14338511"/>
  </r>
  <r>
    <x v="9"/>
    <x v="0"/>
    <n v="10.28"/>
    <n v="9700308"/>
  </r>
  <r>
    <x v="10"/>
    <x v="0"/>
    <n v="11.06"/>
    <n v="7442805"/>
  </r>
  <r>
    <x v="11"/>
    <x v="0"/>
    <n v="11.02"/>
    <n v="5593260"/>
  </r>
  <r>
    <x v="12"/>
    <x v="0"/>
    <n v="10.27"/>
    <n v="14614983"/>
  </r>
  <r>
    <x v="13"/>
    <x v="0"/>
    <n v="9.6"/>
    <n v="9687210"/>
  </r>
  <r>
    <x v="14"/>
    <x v="0"/>
    <n v="9.67"/>
    <n v="6751213"/>
  </r>
  <r>
    <x v="15"/>
    <x v="0"/>
    <n v="9.6999999999999993"/>
    <n v="5788217"/>
  </r>
  <r>
    <x v="16"/>
    <x v="0"/>
    <n v="10.29"/>
    <n v="9789024"/>
  </r>
  <r>
    <x v="17"/>
    <x v="0"/>
    <n v="9.52"/>
    <n v="6337938"/>
  </r>
  <r>
    <x v="18"/>
    <x v="0"/>
    <n v="9.5500000000000007"/>
    <n v="6373561"/>
  </r>
  <r>
    <x v="19"/>
    <x v="0"/>
    <n v="9.6300000000000008"/>
    <n v="8358340"/>
  </r>
  <r>
    <x v="20"/>
    <x v="0"/>
    <n v="9.6999999999999993"/>
    <n v="6239308"/>
  </r>
  <r>
    <x v="21"/>
    <x v="0"/>
    <n v="9.58"/>
    <n v="11373005"/>
  </r>
  <r>
    <x v="22"/>
    <x v="0"/>
    <n v="9.67"/>
    <n v="8613472"/>
  </r>
  <r>
    <x v="23"/>
    <x v="0"/>
    <n v="9.75"/>
    <n v="11321424"/>
  </r>
  <r>
    <x v="24"/>
    <x v="0"/>
    <n v="9.67"/>
    <n v="7140598"/>
  </r>
  <r>
    <x v="25"/>
    <x v="0"/>
    <n v="9.75"/>
    <n v="6409392"/>
  </r>
  <r>
    <x v="26"/>
    <x v="0"/>
    <n v="9.69"/>
    <n v="7810762"/>
  </r>
  <r>
    <x v="27"/>
    <x v="0"/>
    <n v="9.6999999999999993"/>
    <n v="6793440"/>
  </r>
  <r>
    <x v="28"/>
    <x v="0"/>
    <n v="9.7100000000000009"/>
    <n v="7316186"/>
  </r>
  <r>
    <x v="29"/>
    <x v="0"/>
    <n v="9.76"/>
    <n v="4552833"/>
  </r>
  <r>
    <x v="30"/>
    <x v="0"/>
    <n v="9.66"/>
    <n v="8703602"/>
  </r>
  <r>
    <x v="31"/>
    <x v="0"/>
    <n v="9.73"/>
    <n v="5156957"/>
  </r>
  <r>
    <x v="32"/>
    <x v="0"/>
    <n v="9.6999999999999993"/>
    <n v="5512108"/>
  </r>
  <r>
    <x v="33"/>
    <x v="0"/>
    <n v="9.69"/>
    <n v="6921757"/>
  </r>
  <r>
    <x v="34"/>
    <x v="0"/>
    <n v="9.6"/>
    <n v="10850214"/>
  </r>
  <r>
    <x v="35"/>
    <x v="0"/>
    <n v="9.64"/>
    <n v="9149838"/>
  </r>
  <r>
    <x v="36"/>
    <x v="0"/>
    <n v="9.6999999999999993"/>
    <n v="6755348"/>
  </r>
  <r>
    <x v="37"/>
    <x v="0"/>
    <n v="9.6999999999999993"/>
    <n v="5704053"/>
  </r>
  <r>
    <x v="38"/>
    <x v="0"/>
    <n v="9.58"/>
    <n v="11170390"/>
  </r>
  <r>
    <x v="39"/>
    <x v="0"/>
    <n v="9.69"/>
    <n v="7235873"/>
  </r>
  <r>
    <x v="40"/>
    <x v="0"/>
    <n v="9.6999999999999993"/>
    <n v="5703385"/>
  </r>
  <r>
    <x v="41"/>
    <x v="0"/>
    <n v="9.67"/>
    <n v="6661927"/>
  </r>
  <r>
    <x v="42"/>
    <x v="0"/>
    <n v="9.58"/>
    <n v="8580491"/>
  </r>
  <r>
    <x v="0"/>
    <x v="1"/>
    <n v="10.17"/>
    <n v="645945"/>
  </r>
  <r>
    <x v="1"/>
    <x v="1"/>
    <n v="10.34"/>
    <n v="535078"/>
  </r>
  <r>
    <x v="2"/>
    <x v="1"/>
    <n v="10.19"/>
    <n v="23555146"/>
  </r>
  <r>
    <x v="3"/>
    <x v="1"/>
    <n v="10.33"/>
    <n v="15123525"/>
  </r>
  <r>
    <x v="4"/>
    <x v="1"/>
    <n v="9.9600000000000009"/>
    <n v="0"/>
  </r>
  <r>
    <x v="5"/>
    <x v="1"/>
    <n v="10.029999999999999"/>
    <n v="0"/>
  </r>
  <r>
    <x v="6"/>
    <x v="1"/>
    <n v="10.16"/>
    <n v="21169190"/>
  </r>
  <r>
    <x v="7"/>
    <x v="1"/>
    <n v="10.27"/>
    <n v="15625227"/>
  </r>
  <r>
    <x v="8"/>
    <x v="1"/>
    <n v="10.19"/>
    <n v="22248314"/>
  </r>
  <r>
    <x v="9"/>
    <x v="1"/>
    <n v="10.39"/>
    <n v="15503349"/>
  </r>
  <r>
    <x v="10"/>
    <x v="1"/>
    <n v="11.12"/>
    <n v="20503328"/>
  </r>
  <r>
    <x v="11"/>
    <x v="1"/>
    <n v="11"/>
    <n v="13955471"/>
  </r>
  <r>
    <x v="12"/>
    <x v="1"/>
    <n v="10.36"/>
    <n v="26917902"/>
  </r>
  <r>
    <x v="13"/>
    <x v="1"/>
    <n v="9.61"/>
    <n v="19531172"/>
  </r>
  <r>
    <x v="14"/>
    <x v="1"/>
    <n v="9.7200000000000006"/>
    <n v="15698829"/>
  </r>
  <r>
    <x v="15"/>
    <x v="1"/>
    <n v="9.7799999999999994"/>
    <n v="12266541"/>
  </r>
  <r>
    <x v="16"/>
    <x v="1"/>
    <n v="10.26"/>
    <n v="15306483"/>
  </r>
  <r>
    <x v="17"/>
    <x v="1"/>
    <n v="9.57"/>
    <n v="11001764"/>
  </r>
  <r>
    <x v="18"/>
    <x v="1"/>
    <n v="9.6"/>
    <n v="10822006"/>
  </r>
  <r>
    <x v="19"/>
    <x v="1"/>
    <n v="9.64"/>
    <n v="19371846"/>
  </r>
  <r>
    <x v="20"/>
    <x v="1"/>
    <n v="9.75"/>
    <n v="14399476"/>
  </r>
  <r>
    <x v="21"/>
    <x v="1"/>
    <n v="9.6"/>
    <n v="24727536"/>
  </r>
  <r>
    <x v="22"/>
    <x v="1"/>
    <n v="9.74"/>
    <n v="23003400"/>
  </r>
  <r>
    <x v="23"/>
    <x v="1"/>
    <n v="9.7200000000000006"/>
    <n v="32989496"/>
  </r>
  <r>
    <x v="24"/>
    <x v="1"/>
    <n v="9.7200000000000006"/>
    <n v="15678299"/>
  </r>
  <r>
    <x v="25"/>
    <x v="1"/>
    <n v="9.76"/>
    <n v="14032639"/>
  </r>
  <r>
    <x v="26"/>
    <x v="1"/>
    <n v="9.75"/>
    <n v="26963930"/>
  </r>
  <r>
    <x v="27"/>
    <x v="1"/>
    <n v="9.75"/>
    <n v="17618982"/>
  </r>
  <r>
    <x v="28"/>
    <x v="1"/>
    <n v="9.75"/>
    <n v="19791086"/>
  </r>
  <r>
    <x v="29"/>
    <x v="1"/>
    <n v="9.7899999999999991"/>
    <n v="12260740"/>
  </r>
  <r>
    <x v="30"/>
    <x v="1"/>
    <n v="9.73"/>
    <n v="21016902"/>
  </r>
  <r>
    <x v="31"/>
    <x v="1"/>
    <n v="9.76"/>
    <n v="11351342"/>
  </r>
  <r>
    <x v="32"/>
    <x v="1"/>
    <n v="9.75"/>
    <n v="13931219"/>
  </r>
  <r>
    <x v="33"/>
    <x v="1"/>
    <n v="9.76"/>
    <n v="17015112"/>
  </r>
  <r>
    <x v="34"/>
    <x v="1"/>
    <n v="9.61"/>
    <n v="23812884"/>
  </r>
  <r>
    <x v="35"/>
    <x v="1"/>
    <n v="9.69"/>
    <n v="21697494"/>
  </r>
  <r>
    <x v="36"/>
    <x v="1"/>
    <n v="9.6999999999999993"/>
    <n v="14631359"/>
  </r>
  <r>
    <x v="37"/>
    <x v="1"/>
    <n v="9.74"/>
    <n v="12438613"/>
  </r>
  <r>
    <x v="38"/>
    <x v="1"/>
    <n v="9.58"/>
    <n v="20297960"/>
  </r>
  <r>
    <x v="39"/>
    <x v="1"/>
    <n v="9.73"/>
    <n v="18431762"/>
  </r>
  <r>
    <x v="40"/>
    <x v="1"/>
    <n v="9.6999999999999993"/>
    <n v="14187496"/>
  </r>
  <r>
    <x v="41"/>
    <x v="1"/>
    <n v="9.73"/>
    <n v="14074115"/>
  </r>
  <r>
    <x v="42"/>
    <x v="1"/>
    <n v="9.61"/>
    <n v="17253586"/>
  </r>
  <r>
    <x v="0"/>
    <x v="2"/>
    <n v="7.95"/>
    <n v="752620"/>
  </r>
  <r>
    <x v="1"/>
    <x v="2"/>
    <n v="7.69"/>
    <n v="0"/>
  </r>
  <r>
    <x v="2"/>
    <x v="2"/>
    <n v="8.18"/>
    <n v="44495260"/>
  </r>
  <r>
    <x v="3"/>
    <x v="2"/>
    <n v="8.36"/>
    <n v="32945160"/>
  </r>
  <r>
    <x v="4"/>
    <x v="2"/>
    <n v="7.74"/>
    <n v="268814"/>
  </r>
  <r>
    <x v="5"/>
    <x v="2"/>
    <n v="7.7"/>
    <n v="0"/>
  </r>
  <r>
    <x v="6"/>
    <x v="2"/>
    <n v="8.18"/>
    <n v="46300776"/>
  </r>
  <r>
    <x v="7"/>
    <x v="2"/>
    <n v="8.33"/>
    <n v="35761500"/>
  </r>
  <r>
    <x v="8"/>
    <x v="2"/>
    <n v="8.18"/>
    <n v="48460624"/>
  </r>
  <r>
    <x v="9"/>
    <x v="2"/>
    <n v="8.35"/>
    <n v="35082656"/>
  </r>
  <r>
    <x v="10"/>
    <x v="2"/>
    <n v="9.15"/>
    <n v="69164864"/>
  </r>
  <r>
    <x v="11"/>
    <x v="2"/>
    <n v="9.11"/>
    <n v="86084744"/>
  </r>
  <r>
    <x v="12"/>
    <x v="2"/>
    <n v="8.2899999999999991"/>
    <n v="69877192"/>
  </r>
  <r>
    <x v="13"/>
    <x v="2"/>
    <n v="7.45"/>
    <n v="63164204"/>
  </r>
  <r>
    <x v="14"/>
    <x v="2"/>
    <n v="7.51"/>
    <n v="53081028"/>
  </r>
  <r>
    <x v="15"/>
    <x v="2"/>
    <n v="7.51"/>
    <n v="56724076"/>
  </r>
  <r>
    <x v="16"/>
    <x v="2"/>
    <n v="8.34"/>
    <n v="33496074"/>
  </r>
  <r>
    <x v="17"/>
    <x v="2"/>
    <n v="7.47"/>
    <n v="27007452"/>
  </r>
  <r>
    <x v="18"/>
    <x v="2"/>
    <n v="7.5"/>
    <n v="30877444"/>
  </r>
  <r>
    <x v="19"/>
    <x v="2"/>
    <n v="7.5"/>
    <n v="56769496"/>
  </r>
  <r>
    <x v="20"/>
    <x v="2"/>
    <n v="7.5"/>
    <n v="62159420"/>
  </r>
  <r>
    <x v="21"/>
    <x v="2"/>
    <n v="7.44"/>
    <n v="66795100"/>
  </r>
  <r>
    <x v="22"/>
    <x v="2"/>
    <n v="7.5"/>
    <n v="70998552"/>
  </r>
  <r>
    <x v="23"/>
    <x v="2"/>
    <n v="7.52"/>
    <n v="100479504"/>
  </r>
  <r>
    <x v="24"/>
    <x v="2"/>
    <n v="7.47"/>
    <n v="59597812"/>
  </r>
  <r>
    <x v="25"/>
    <x v="2"/>
    <n v="7.5"/>
    <n v="63718604"/>
  </r>
  <r>
    <x v="26"/>
    <x v="2"/>
    <n v="7.49"/>
    <n v="62812740"/>
  </r>
  <r>
    <x v="27"/>
    <x v="2"/>
    <n v="7.51"/>
    <n v="60775136"/>
  </r>
  <r>
    <x v="28"/>
    <x v="2"/>
    <n v="7.53"/>
    <n v="61370456"/>
  </r>
  <r>
    <x v="29"/>
    <x v="2"/>
    <n v="7.51"/>
    <n v="58087292"/>
  </r>
  <r>
    <x v="30"/>
    <x v="2"/>
    <n v="7.48"/>
    <n v="69782144"/>
  </r>
  <r>
    <x v="31"/>
    <x v="2"/>
    <n v="7.48"/>
    <n v="53263348"/>
  </r>
  <r>
    <x v="32"/>
    <x v="2"/>
    <n v="7.44"/>
    <n v="46823180"/>
  </r>
  <r>
    <x v="33"/>
    <x v="2"/>
    <n v="7.48"/>
    <n v="57292896"/>
  </r>
  <r>
    <x v="34"/>
    <x v="2"/>
    <n v="7.47"/>
    <n v="65348512"/>
  </r>
  <r>
    <x v="35"/>
    <x v="2"/>
    <n v="7.49"/>
    <n v="65937920"/>
  </r>
  <r>
    <x v="36"/>
    <x v="2"/>
    <n v="7.51"/>
    <n v="62677524"/>
  </r>
  <r>
    <x v="37"/>
    <x v="2"/>
    <n v="7.48"/>
    <n v="55025864"/>
  </r>
  <r>
    <x v="38"/>
    <x v="2"/>
    <n v="7.49"/>
    <n v="65988760"/>
  </r>
  <r>
    <x v="39"/>
    <x v="2"/>
    <n v="7.5"/>
    <n v="60326056"/>
  </r>
  <r>
    <x v="40"/>
    <x v="2"/>
    <n v="7.44"/>
    <n v="52665324"/>
  </r>
  <r>
    <x v="41"/>
    <x v="2"/>
    <n v="7.48"/>
    <n v="61991648"/>
  </r>
  <r>
    <x v="42"/>
    <x v="2"/>
    <n v="7.47"/>
    <n v="54561568"/>
  </r>
  <r>
    <x v="0"/>
    <x v="3"/>
    <n v="7.3"/>
    <n v="0"/>
  </r>
  <r>
    <x v="1"/>
    <x v="3"/>
    <n v="7.51"/>
    <n v="0"/>
  </r>
  <r>
    <x v="2"/>
    <x v="3"/>
    <n v="7.88"/>
    <n v="9264288"/>
  </r>
  <r>
    <x v="3"/>
    <x v="3"/>
    <n v="8"/>
    <n v="6996368"/>
  </r>
  <r>
    <x v="4"/>
    <x v="3"/>
    <n v="7.48"/>
    <n v="0"/>
  </r>
  <r>
    <x v="5"/>
    <x v="3"/>
    <n v="7.58"/>
    <n v="0"/>
  </r>
  <r>
    <x v="6"/>
    <x v="3"/>
    <n v="7.89"/>
    <n v="9518058"/>
  </r>
  <r>
    <x v="7"/>
    <x v="3"/>
    <n v="8.0299999999999994"/>
    <n v="7166556"/>
  </r>
  <r>
    <x v="8"/>
    <x v="3"/>
    <n v="7.88"/>
    <n v="10296367"/>
  </r>
  <r>
    <x v="9"/>
    <x v="3"/>
    <n v="8.0299999999999994"/>
    <n v="7207416"/>
  </r>
  <r>
    <x v="10"/>
    <x v="3"/>
    <n v="8.76"/>
    <n v="13978309"/>
  </r>
  <r>
    <x v="11"/>
    <x v="3"/>
    <n v="8.6199999999999992"/>
    <n v="16983542"/>
  </r>
  <r>
    <x v="12"/>
    <x v="3"/>
    <n v="8.02"/>
    <n v="15161029"/>
  </r>
  <r>
    <x v="13"/>
    <x v="3"/>
    <n v="7.06"/>
    <n v="16680371"/>
  </r>
  <r>
    <x v="14"/>
    <x v="3"/>
    <n v="7.09"/>
    <n v="11144339"/>
  </r>
  <r>
    <x v="15"/>
    <x v="3"/>
    <n v="7.07"/>
    <n v="13772679"/>
  </r>
  <r>
    <x v="16"/>
    <x v="3"/>
    <n v="7.96"/>
    <n v="7355838"/>
  </r>
  <r>
    <x v="17"/>
    <x v="3"/>
    <n v="7.09"/>
    <n v="5673649"/>
  </r>
  <r>
    <x v="18"/>
    <x v="3"/>
    <n v="7.07"/>
    <n v="7363437"/>
  </r>
  <r>
    <x v="19"/>
    <x v="3"/>
    <n v="7.09"/>
    <n v="13051762"/>
  </r>
  <r>
    <x v="20"/>
    <x v="3"/>
    <n v="7.06"/>
    <n v="16044790"/>
  </r>
  <r>
    <x v="21"/>
    <x v="3"/>
    <n v="7.01"/>
    <n v="15405302"/>
  </r>
  <r>
    <x v="22"/>
    <x v="3"/>
    <n v="7.07"/>
    <n v="16883638"/>
  </r>
  <r>
    <x v="23"/>
    <x v="3"/>
    <n v="7.04"/>
    <n v="23404258"/>
  </r>
  <r>
    <x v="24"/>
    <x v="3"/>
    <n v="7.03"/>
    <n v="15410837"/>
  </r>
  <r>
    <x v="25"/>
    <x v="3"/>
    <n v="7.01"/>
    <n v="16387244"/>
  </r>
  <r>
    <x v="26"/>
    <x v="3"/>
    <n v="7.04"/>
    <n v="13592603"/>
  </r>
  <r>
    <x v="27"/>
    <x v="3"/>
    <n v="7.1"/>
    <n v="13978030"/>
  </r>
  <r>
    <x v="28"/>
    <x v="3"/>
    <n v="7.07"/>
    <n v="14144189"/>
  </r>
  <r>
    <x v="29"/>
    <x v="3"/>
    <n v="7.1"/>
    <n v="15356559"/>
  </r>
  <r>
    <x v="30"/>
    <x v="3"/>
    <n v="7.04"/>
    <n v="17330588"/>
  </r>
  <r>
    <x v="31"/>
    <x v="3"/>
    <n v="7.03"/>
    <n v="13688413"/>
  </r>
  <r>
    <x v="32"/>
    <x v="3"/>
    <n v="7.03"/>
    <n v="10587194"/>
  </r>
  <r>
    <x v="33"/>
    <x v="3"/>
    <n v="7.09"/>
    <n v="13412201"/>
  </r>
  <r>
    <x v="34"/>
    <x v="3"/>
    <n v="7.04"/>
    <n v="16090399"/>
  </r>
  <r>
    <x v="35"/>
    <x v="3"/>
    <n v="7.06"/>
    <n v="14682530"/>
  </r>
  <r>
    <x v="36"/>
    <x v="3"/>
    <n v="7.07"/>
    <n v="16512378"/>
  </r>
  <r>
    <x v="37"/>
    <x v="3"/>
    <n v="7.04"/>
    <n v="14006848"/>
  </r>
  <r>
    <x v="38"/>
    <x v="3"/>
    <n v="7.01"/>
    <n v="17865352"/>
  </r>
  <r>
    <x v="39"/>
    <x v="3"/>
    <n v="7.07"/>
    <n v="14731275"/>
  </r>
  <r>
    <x v="40"/>
    <x v="3"/>
    <n v="7.01"/>
    <n v="12619338"/>
  </r>
  <r>
    <x v="41"/>
    <x v="3"/>
    <n v="7.03"/>
    <n v="15284519"/>
  </r>
  <r>
    <x v="42"/>
    <x v="3"/>
    <n v="7.06"/>
    <n v="12576394"/>
  </r>
  <r>
    <x v="0"/>
    <x v="4"/>
    <n v="6.59"/>
    <n v="45656"/>
  </r>
  <r>
    <x v="1"/>
    <x v="4"/>
    <n v="6.31"/>
    <n v="0"/>
  </r>
  <r>
    <x v="2"/>
    <x v="4"/>
    <n v="6.63"/>
    <n v="6190330"/>
  </r>
  <r>
    <x v="3"/>
    <x v="4"/>
    <n v="6.73"/>
    <n v="4277665"/>
  </r>
  <r>
    <x v="4"/>
    <x v="4"/>
    <n v="6.77"/>
    <n v="28021"/>
  </r>
  <r>
    <x v="5"/>
    <x v="4"/>
    <n v="6.13"/>
    <n v="0"/>
  </r>
  <r>
    <x v="6"/>
    <x v="4"/>
    <n v="6.59"/>
    <n v="5880592"/>
  </r>
  <r>
    <x v="7"/>
    <x v="4"/>
    <n v="6.74"/>
    <n v="5089837"/>
  </r>
  <r>
    <x v="8"/>
    <x v="4"/>
    <n v="6.54"/>
    <n v="6586955"/>
  </r>
  <r>
    <x v="9"/>
    <x v="4"/>
    <n v="6.76"/>
    <n v="4469786"/>
  </r>
  <r>
    <x v="10"/>
    <x v="4"/>
    <n v="7.6"/>
    <n v="11107393"/>
  </r>
  <r>
    <x v="11"/>
    <x v="4"/>
    <n v="7.36"/>
    <n v="13777639"/>
  </r>
  <r>
    <x v="12"/>
    <x v="4"/>
    <n v="6.72"/>
    <n v="10447159"/>
  </r>
  <r>
    <x v="13"/>
    <x v="4"/>
    <n v="5.61"/>
    <n v="10332243"/>
  </r>
  <r>
    <x v="14"/>
    <x v="4"/>
    <n v="5.67"/>
    <n v="6164790"/>
  </r>
  <r>
    <x v="15"/>
    <x v="4"/>
    <n v="5.7"/>
    <n v="7284420"/>
  </r>
  <r>
    <x v="16"/>
    <x v="4"/>
    <n v="6.68"/>
    <n v="4860867"/>
  </r>
  <r>
    <x v="17"/>
    <x v="4"/>
    <n v="5.71"/>
    <n v="2961583"/>
  </r>
  <r>
    <x v="18"/>
    <x v="4"/>
    <n v="5.64"/>
    <n v="3882487"/>
  </r>
  <r>
    <x v="19"/>
    <x v="4"/>
    <n v="5.71"/>
    <n v="8512757"/>
  </r>
  <r>
    <x v="20"/>
    <x v="4"/>
    <n v="5.68"/>
    <n v="9892007"/>
  </r>
  <r>
    <x v="21"/>
    <x v="4"/>
    <n v="5.64"/>
    <n v="6723085"/>
  </r>
  <r>
    <x v="22"/>
    <x v="4"/>
    <n v="5.73"/>
    <n v="10163051"/>
  </r>
  <r>
    <x v="23"/>
    <x v="4"/>
    <n v="5.68"/>
    <n v="12989544"/>
  </r>
  <r>
    <x v="24"/>
    <x v="4"/>
    <n v="5.69"/>
    <n v="9256007"/>
  </r>
  <r>
    <x v="25"/>
    <x v="4"/>
    <n v="5.72"/>
    <n v="10490391"/>
  </r>
  <r>
    <x v="26"/>
    <x v="4"/>
    <n v="5.67"/>
    <n v="6889724"/>
  </r>
  <r>
    <x v="27"/>
    <x v="4"/>
    <n v="5.74"/>
    <n v="7268565"/>
  </r>
  <r>
    <x v="28"/>
    <x v="4"/>
    <n v="5.74"/>
    <n v="7990056"/>
  </r>
  <r>
    <x v="29"/>
    <x v="4"/>
    <n v="5.71"/>
    <n v="8629580"/>
  </r>
  <r>
    <x v="30"/>
    <x v="4"/>
    <n v="5.75"/>
    <n v="10157480"/>
  </r>
  <r>
    <x v="31"/>
    <x v="4"/>
    <n v="5.68"/>
    <n v="8409586"/>
  </r>
  <r>
    <x v="32"/>
    <x v="4"/>
    <n v="5.66"/>
    <n v="6056710"/>
  </r>
  <r>
    <x v="33"/>
    <x v="4"/>
    <n v="5.71"/>
    <n v="7752264"/>
  </r>
  <r>
    <x v="34"/>
    <x v="4"/>
    <n v="5.61"/>
    <n v="9984144"/>
  </r>
  <r>
    <x v="35"/>
    <x v="4"/>
    <n v="5.65"/>
    <n v="8202066"/>
  </r>
  <r>
    <x v="36"/>
    <x v="4"/>
    <n v="5.7"/>
    <n v="10117562"/>
  </r>
  <r>
    <x v="37"/>
    <x v="4"/>
    <n v="5.62"/>
    <n v="8190757"/>
  </r>
  <r>
    <x v="38"/>
    <x v="4"/>
    <n v="5.62"/>
    <n v="11413889"/>
  </r>
  <r>
    <x v="39"/>
    <x v="4"/>
    <n v="5.74"/>
    <n v="9284112"/>
  </r>
  <r>
    <x v="40"/>
    <x v="4"/>
    <n v="5.64"/>
    <n v="7195855"/>
  </r>
  <r>
    <x v="41"/>
    <x v="4"/>
    <n v="5.66"/>
    <n v="9439496"/>
  </r>
  <r>
    <x v="42"/>
    <x v="4"/>
    <n v="5.74"/>
    <n v="7498901"/>
  </r>
  <r>
    <x v="0"/>
    <x v="5"/>
    <n v="6.48"/>
    <n v="232551"/>
  </r>
  <r>
    <x v="1"/>
    <x v="5"/>
    <n v="6.53"/>
    <n v="691433"/>
  </r>
  <r>
    <x v="2"/>
    <x v="5"/>
    <n v="6.95"/>
    <n v="17728974"/>
  </r>
  <r>
    <x v="3"/>
    <x v="5"/>
    <n v="7.07"/>
    <n v="13532143"/>
  </r>
  <r>
    <x v="4"/>
    <x v="5"/>
    <n v="7.13"/>
    <n v="549901"/>
  </r>
  <r>
    <x v="5"/>
    <x v="5"/>
    <n v="6.55"/>
    <n v="569266"/>
  </r>
  <r>
    <x v="6"/>
    <x v="5"/>
    <n v="6.94"/>
    <n v="16852150"/>
  </r>
  <r>
    <x v="7"/>
    <x v="5"/>
    <n v="7.01"/>
    <n v="13070148"/>
  </r>
  <r>
    <x v="8"/>
    <x v="5"/>
    <n v="6.92"/>
    <n v="17855596"/>
  </r>
  <r>
    <x v="9"/>
    <x v="5"/>
    <n v="7.15"/>
    <n v="10721039"/>
  </r>
  <r>
    <x v="10"/>
    <x v="5"/>
    <n v="7.8"/>
    <n v="29276780"/>
  </r>
  <r>
    <x v="11"/>
    <x v="5"/>
    <n v="7.46"/>
    <n v="35351604"/>
  </r>
  <r>
    <x v="12"/>
    <x v="5"/>
    <n v="7.09"/>
    <n v="23133940"/>
  </r>
  <r>
    <x v="13"/>
    <x v="5"/>
    <n v="5.9"/>
    <n v="31897402"/>
  </r>
  <r>
    <x v="14"/>
    <x v="5"/>
    <n v="5.95"/>
    <n v="20732158"/>
  </r>
  <r>
    <x v="15"/>
    <x v="5"/>
    <n v="5.99"/>
    <n v="22659510"/>
  </r>
  <r>
    <x v="16"/>
    <x v="5"/>
    <n v="6.97"/>
    <n v="14642118"/>
  </r>
  <r>
    <x v="17"/>
    <x v="5"/>
    <n v="5.96"/>
    <n v="10019593"/>
  </r>
  <r>
    <x v="18"/>
    <x v="5"/>
    <n v="5.96"/>
    <n v="11458705"/>
  </r>
  <r>
    <x v="19"/>
    <x v="5"/>
    <n v="6.02"/>
    <n v="24220720"/>
  </r>
  <r>
    <x v="20"/>
    <x v="5"/>
    <n v="5.95"/>
    <n v="28139764"/>
  </r>
  <r>
    <x v="21"/>
    <x v="5"/>
    <n v="5.9"/>
    <n v="25356728"/>
  </r>
  <r>
    <x v="22"/>
    <x v="5"/>
    <n v="6.02"/>
    <n v="29153748"/>
  </r>
  <r>
    <x v="23"/>
    <x v="5"/>
    <n v="5.93"/>
    <n v="39560040"/>
  </r>
  <r>
    <x v="24"/>
    <x v="5"/>
    <n v="5.93"/>
    <n v="26047536"/>
  </r>
  <r>
    <x v="25"/>
    <x v="5"/>
    <n v="5.92"/>
    <n v="27028970"/>
  </r>
  <r>
    <x v="26"/>
    <x v="5"/>
    <n v="5.96"/>
    <n v="22433066"/>
  </r>
  <r>
    <x v="27"/>
    <x v="5"/>
    <n v="5.99"/>
    <n v="24241466"/>
  </r>
  <r>
    <x v="28"/>
    <x v="5"/>
    <n v="6.02"/>
    <n v="26016938"/>
  </r>
  <r>
    <x v="29"/>
    <x v="5"/>
    <n v="6.07"/>
    <n v="22799004"/>
  </r>
  <r>
    <x v="30"/>
    <x v="5"/>
    <n v="5.98"/>
    <n v="27256020"/>
  </r>
  <r>
    <x v="31"/>
    <x v="5"/>
    <n v="5.91"/>
    <n v="22426286"/>
  </r>
  <r>
    <x v="32"/>
    <x v="5"/>
    <n v="5.95"/>
    <n v="17791272"/>
  </r>
  <r>
    <x v="33"/>
    <x v="5"/>
    <n v="6.02"/>
    <n v="22237402"/>
  </r>
  <r>
    <x v="34"/>
    <x v="5"/>
    <n v="5.93"/>
    <n v="20887116"/>
  </r>
  <r>
    <x v="35"/>
    <x v="5"/>
    <n v="5.9"/>
    <n v="25577500"/>
  </r>
  <r>
    <x v="36"/>
    <x v="5"/>
    <n v="5.91"/>
    <n v="27688746"/>
  </r>
  <r>
    <x v="37"/>
    <x v="5"/>
    <n v="5.91"/>
    <n v="21525286"/>
  </r>
  <r>
    <x v="38"/>
    <x v="5"/>
    <n v="5.91"/>
    <n v="32267470"/>
  </r>
  <r>
    <x v="39"/>
    <x v="5"/>
    <n v="6.01"/>
    <n v="27847922"/>
  </r>
  <r>
    <x v="40"/>
    <x v="5"/>
    <n v="5.86"/>
    <n v="21735856"/>
  </r>
  <r>
    <x v="41"/>
    <x v="5"/>
    <n v="5.89"/>
    <n v="25343960"/>
  </r>
  <r>
    <x v="42"/>
    <x v="5"/>
    <n v="5.95"/>
    <n v="21946352"/>
  </r>
  <r>
    <x v="0"/>
    <x v="6"/>
    <n v="5.92"/>
    <n v="0"/>
  </r>
  <r>
    <x v="1"/>
    <x v="6"/>
    <n v="5.9"/>
    <n v="0"/>
  </r>
  <r>
    <x v="2"/>
    <x v="6"/>
    <n v="6.45"/>
    <n v="305131360"/>
  </r>
  <r>
    <x v="3"/>
    <x v="6"/>
    <n v="6.58"/>
    <n v="282786144"/>
  </r>
  <r>
    <x v="4"/>
    <x v="6"/>
    <n v="5.96"/>
    <n v="0"/>
  </r>
  <r>
    <x v="5"/>
    <x v="6"/>
    <n v="5.92"/>
    <n v="0"/>
  </r>
  <r>
    <x v="6"/>
    <x v="6"/>
    <n v="6.43"/>
    <n v="300515776"/>
  </r>
  <r>
    <x v="7"/>
    <x v="6"/>
    <n v="6.58"/>
    <n v="296164704"/>
  </r>
  <r>
    <x v="8"/>
    <x v="6"/>
    <n v="6.45"/>
    <n v="328873312"/>
  </r>
  <r>
    <x v="9"/>
    <x v="6"/>
    <n v="6.61"/>
    <n v="305346752"/>
  </r>
  <r>
    <x v="10"/>
    <x v="6"/>
    <n v="5.87"/>
    <n v="0"/>
  </r>
  <r>
    <x v="11"/>
    <x v="6"/>
    <n v="5.89"/>
    <n v="0"/>
  </r>
  <r>
    <x v="12"/>
    <x v="6"/>
    <n v="6.51"/>
    <n v="484285568"/>
  </r>
  <r>
    <x v="13"/>
    <x v="6"/>
    <n v="5.72"/>
    <n v="508393504"/>
  </r>
  <r>
    <x v="14"/>
    <x v="6"/>
    <n v="5.72"/>
    <n v="471269088"/>
  </r>
  <r>
    <x v="15"/>
    <x v="6"/>
    <n v="5.73"/>
    <n v="725311616"/>
  </r>
  <r>
    <x v="16"/>
    <x v="6"/>
    <n v="6.63"/>
    <n v="248100272"/>
  </r>
  <r>
    <x v="17"/>
    <x v="6"/>
    <n v="5.72"/>
    <n v="247533344"/>
  </r>
  <r>
    <x v="18"/>
    <x v="6"/>
    <n v="5.72"/>
    <n v="345600032"/>
  </r>
  <r>
    <x v="19"/>
    <x v="6"/>
    <n v="5.75"/>
    <n v="458411360"/>
  </r>
  <r>
    <x v="20"/>
    <x v="6"/>
    <n v="5.74"/>
    <n v="743642048"/>
  </r>
  <r>
    <x v="21"/>
    <x v="6"/>
    <n v="5.76"/>
    <n v="459707424"/>
  </r>
  <r>
    <x v="22"/>
    <x v="6"/>
    <n v="5.73"/>
    <n v="489121024"/>
  </r>
  <r>
    <x v="23"/>
    <x v="6"/>
    <n v="5.77"/>
    <n v="669965888"/>
  </r>
  <r>
    <x v="24"/>
    <x v="6"/>
    <n v="5.78"/>
    <n v="748240384"/>
  </r>
  <r>
    <x v="25"/>
    <x v="6"/>
    <n v="5.72"/>
    <n v="717082496"/>
  </r>
  <r>
    <x v="26"/>
    <x v="6"/>
    <n v="5.74"/>
    <n v="391621984"/>
  </r>
  <r>
    <x v="27"/>
    <x v="6"/>
    <n v="5.8"/>
    <n v="480931168"/>
  </r>
  <r>
    <x v="28"/>
    <x v="6"/>
    <n v="5.74"/>
    <n v="453736448"/>
  </r>
  <r>
    <x v="29"/>
    <x v="6"/>
    <n v="5.75"/>
    <n v="695292928"/>
  </r>
  <r>
    <x v="30"/>
    <x v="6"/>
    <n v="5.74"/>
    <n v="781160832"/>
  </r>
  <r>
    <x v="31"/>
    <x v="6"/>
    <n v="5.74"/>
    <n v="693352256"/>
  </r>
  <r>
    <x v="32"/>
    <x v="6"/>
    <n v="5.66"/>
    <n v="440859328"/>
  </r>
  <r>
    <x v="33"/>
    <x v="6"/>
    <n v="5.75"/>
    <n v="434456576"/>
  </r>
  <r>
    <x v="34"/>
    <x v="6"/>
    <n v="5.71"/>
    <n v="501848896"/>
  </r>
  <r>
    <x v="35"/>
    <x v="6"/>
    <n v="5.71"/>
    <n v="486020000"/>
  </r>
  <r>
    <x v="36"/>
    <x v="6"/>
    <n v="5.73"/>
    <n v="757080128"/>
  </r>
  <r>
    <x v="37"/>
    <x v="6"/>
    <n v="5.76"/>
    <n v="702005760"/>
  </r>
  <r>
    <x v="38"/>
    <x v="6"/>
    <n v="5.7"/>
    <n v="525478592"/>
  </r>
  <r>
    <x v="39"/>
    <x v="6"/>
    <n v="5.78"/>
    <n v="501535328"/>
  </r>
  <r>
    <x v="40"/>
    <x v="6"/>
    <n v="5.66"/>
    <n v="468436800"/>
  </r>
  <r>
    <x v="41"/>
    <x v="6"/>
    <n v="5.72"/>
    <n v="729688640"/>
  </r>
  <r>
    <x v="42"/>
    <x v="6"/>
    <n v="5.72"/>
    <n v="483414560"/>
  </r>
  <r>
    <x v="0"/>
    <x v="7"/>
    <n v="4.09"/>
    <n v="132807"/>
  </r>
  <r>
    <x v="1"/>
    <x v="7"/>
    <n v="4.33"/>
    <n v="388046"/>
  </r>
  <r>
    <x v="2"/>
    <x v="7"/>
    <n v="4.1100000000000003"/>
    <n v="206384304"/>
  </r>
  <r>
    <x v="3"/>
    <x v="7"/>
    <n v="4.22"/>
    <n v="200511312"/>
  </r>
  <r>
    <x v="4"/>
    <x v="7"/>
    <n v="4.0199999999999996"/>
    <n v="393145"/>
  </r>
  <r>
    <x v="5"/>
    <x v="7"/>
    <n v="4.63"/>
    <n v="5302849"/>
  </r>
  <r>
    <x v="6"/>
    <x v="7"/>
    <n v="4.12"/>
    <n v="230771184"/>
  </r>
  <r>
    <x v="7"/>
    <x v="7"/>
    <n v="4.22"/>
    <n v="203538544"/>
  </r>
  <r>
    <x v="8"/>
    <x v="7"/>
    <n v="4.1399999999999997"/>
    <n v="196503776"/>
  </r>
  <r>
    <x v="9"/>
    <x v="7"/>
    <n v="4.22"/>
    <n v="196066768"/>
  </r>
  <r>
    <x v="10"/>
    <x v="7"/>
    <n v="4.47"/>
    <n v="37925"/>
  </r>
  <r>
    <x v="11"/>
    <x v="7"/>
    <n v="3.99"/>
    <n v="83148"/>
  </r>
  <r>
    <x v="12"/>
    <x v="7"/>
    <n v="4.17"/>
    <n v="788327360"/>
  </r>
  <r>
    <x v="13"/>
    <x v="7"/>
    <n v="3.79"/>
    <n v="610236160"/>
  </r>
  <r>
    <x v="14"/>
    <x v="7"/>
    <n v="3.84"/>
    <n v="440521568"/>
  </r>
  <r>
    <x v="15"/>
    <x v="7"/>
    <n v="3.83"/>
    <n v="563616192"/>
  </r>
  <r>
    <x v="16"/>
    <x v="7"/>
    <n v="4.24"/>
    <n v="353637760"/>
  </r>
  <r>
    <x v="17"/>
    <x v="7"/>
    <n v="3.82"/>
    <n v="206460496"/>
  </r>
  <r>
    <x v="18"/>
    <x v="7"/>
    <n v="3.81"/>
    <n v="320912544"/>
  </r>
  <r>
    <x v="19"/>
    <x v="7"/>
    <n v="3.79"/>
    <n v="532964384"/>
  </r>
  <r>
    <x v="20"/>
    <x v="7"/>
    <n v="3.85"/>
    <n v="700040192"/>
  </r>
  <r>
    <x v="21"/>
    <x v="7"/>
    <n v="3.82"/>
    <n v="495098432"/>
  </r>
  <r>
    <x v="22"/>
    <x v="7"/>
    <n v="3.8"/>
    <n v="545724864"/>
  </r>
  <r>
    <x v="23"/>
    <x v="7"/>
    <n v="3.82"/>
    <n v="764908736"/>
  </r>
  <r>
    <x v="24"/>
    <x v="7"/>
    <n v="3.82"/>
    <n v="699482496"/>
  </r>
  <r>
    <x v="25"/>
    <x v="7"/>
    <n v="3.82"/>
    <n v="700354240"/>
  </r>
  <r>
    <x v="26"/>
    <x v="7"/>
    <n v="3.83"/>
    <n v="426882208"/>
  </r>
  <r>
    <x v="27"/>
    <x v="7"/>
    <n v="3.84"/>
    <n v="505717376"/>
  </r>
  <r>
    <x v="28"/>
    <x v="7"/>
    <n v="3.83"/>
    <n v="525882720"/>
  </r>
  <r>
    <x v="29"/>
    <x v="7"/>
    <n v="3.81"/>
    <n v="675875136"/>
  </r>
  <r>
    <x v="30"/>
    <x v="7"/>
    <n v="3.82"/>
    <n v="735832576"/>
  </r>
  <r>
    <x v="31"/>
    <x v="7"/>
    <n v="3.83"/>
    <n v="585364864"/>
  </r>
  <r>
    <x v="32"/>
    <x v="7"/>
    <n v="3.81"/>
    <n v="412446848"/>
  </r>
  <r>
    <x v="33"/>
    <x v="7"/>
    <n v="3.82"/>
    <n v="478062528"/>
  </r>
  <r>
    <x v="34"/>
    <x v="7"/>
    <n v="3.8"/>
    <n v="597301696"/>
  </r>
  <r>
    <x v="35"/>
    <x v="7"/>
    <n v="3.82"/>
    <n v="533766560"/>
  </r>
  <r>
    <x v="36"/>
    <x v="7"/>
    <n v="3.83"/>
    <n v="764741824"/>
  </r>
  <r>
    <x v="37"/>
    <x v="7"/>
    <n v="3.83"/>
    <n v="618659200"/>
  </r>
  <r>
    <x v="38"/>
    <x v="7"/>
    <n v="3.83"/>
    <n v="644120768"/>
  </r>
  <r>
    <x v="39"/>
    <x v="7"/>
    <n v="3.82"/>
    <n v="592360512"/>
  </r>
  <r>
    <x v="40"/>
    <x v="7"/>
    <n v="3.81"/>
    <n v="413584288"/>
  </r>
  <r>
    <x v="41"/>
    <x v="7"/>
    <n v="3.79"/>
    <n v="622996736"/>
  </r>
  <r>
    <x v="42"/>
    <x v="7"/>
    <n v="3.81"/>
    <n v="421094080"/>
  </r>
  <r>
    <x v="0"/>
    <x v="8"/>
    <n v="5.57"/>
    <n v="0"/>
  </r>
  <r>
    <x v="1"/>
    <x v="8"/>
    <n v="5.53"/>
    <n v="0"/>
  </r>
  <r>
    <x v="2"/>
    <x v="8"/>
    <n v="5.99"/>
    <n v="125333240"/>
  </r>
  <r>
    <x v="3"/>
    <x v="8"/>
    <n v="6.14"/>
    <n v="108237576"/>
  </r>
  <r>
    <x v="4"/>
    <x v="8"/>
    <n v="5.6"/>
    <n v="0"/>
  </r>
  <r>
    <x v="5"/>
    <x v="8"/>
    <n v="5.47"/>
    <n v="0"/>
  </r>
  <r>
    <x v="6"/>
    <x v="8"/>
    <n v="6.01"/>
    <n v="119993552"/>
  </r>
  <r>
    <x v="7"/>
    <x v="8"/>
    <n v="6.13"/>
    <n v="105030392"/>
  </r>
  <r>
    <x v="8"/>
    <x v="8"/>
    <n v="6.01"/>
    <n v="135625696"/>
  </r>
  <r>
    <x v="9"/>
    <x v="8"/>
    <n v="6.17"/>
    <n v="101995984"/>
  </r>
  <r>
    <x v="10"/>
    <x v="8"/>
    <n v="5.63"/>
    <n v="0"/>
  </r>
  <r>
    <x v="11"/>
    <x v="8"/>
    <n v="5.4"/>
    <n v="0"/>
  </r>
  <r>
    <x v="12"/>
    <x v="8"/>
    <n v="6.06"/>
    <n v="224847872"/>
  </r>
  <r>
    <x v="13"/>
    <x v="8"/>
    <n v="5.39"/>
    <n v="190248576"/>
  </r>
  <r>
    <x v="14"/>
    <x v="8"/>
    <n v="5.4"/>
    <n v="98287760"/>
  </r>
  <r>
    <x v="15"/>
    <x v="8"/>
    <n v="5.4"/>
    <n v="129221904"/>
  </r>
  <r>
    <x v="16"/>
    <x v="8"/>
    <n v="6.16"/>
    <n v="110486528"/>
  </r>
  <r>
    <x v="17"/>
    <x v="8"/>
    <n v="5.39"/>
    <n v="49229528"/>
  </r>
  <r>
    <x v="18"/>
    <x v="8"/>
    <n v="5.4"/>
    <n v="75476936"/>
  </r>
  <r>
    <x v="19"/>
    <x v="8"/>
    <n v="5.37"/>
    <n v="162741184"/>
  </r>
  <r>
    <x v="20"/>
    <x v="8"/>
    <n v="5.42"/>
    <n v="208299168"/>
  </r>
  <r>
    <x v="21"/>
    <x v="8"/>
    <n v="5.41"/>
    <n v="98856224"/>
  </r>
  <r>
    <x v="22"/>
    <x v="8"/>
    <n v="5.39"/>
    <n v="190170064"/>
  </r>
  <r>
    <x v="23"/>
    <x v="8"/>
    <n v="5.39"/>
    <n v="239621056"/>
  </r>
  <r>
    <x v="24"/>
    <x v="8"/>
    <n v="5.4"/>
    <n v="184601152"/>
  </r>
  <r>
    <x v="25"/>
    <x v="8"/>
    <n v="5.4"/>
    <n v="205788480"/>
  </r>
  <r>
    <x v="26"/>
    <x v="8"/>
    <n v="5.39"/>
    <n v="105373736"/>
  </r>
  <r>
    <x v="27"/>
    <x v="8"/>
    <n v="5.42"/>
    <n v="116617496"/>
  </r>
  <r>
    <x v="28"/>
    <x v="8"/>
    <n v="5.39"/>
    <n v="127664200"/>
  </r>
  <r>
    <x v="29"/>
    <x v="8"/>
    <n v="5.4"/>
    <n v="172442928"/>
  </r>
  <r>
    <x v="30"/>
    <x v="8"/>
    <n v="5.4"/>
    <n v="191471648"/>
  </r>
  <r>
    <x v="31"/>
    <x v="8"/>
    <n v="5.4"/>
    <n v="161775856"/>
  </r>
  <r>
    <x v="32"/>
    <x v="8"/>
    <n v="5.37"/>
    <n v="95835816"/>
  </r>
  <r>
    <x v="33"/>
    <x v="8"/>
    <n v="5.4"/>
    <n v="113978696"/>
  </r>
  <r>
    <x v="34"/>
    <x v="8"/>
    <n v="5.38"/>
    <n v="202173104"/>
  </r>
  <r>
    <x v="35"/>
    <x v="8"/>
    <n v="5.39"/>
    <n v="137146176"/>
  </r>
  <r>
    <x v="36"/>
    <x v="8"/>
    <n v="5.41"/>
    <n v="207820832"/>
  </r>
  <r>
    <x v="37"/>
    <x v="8"/>
    <n v="5.38"/>
    <n v="143049296"/>
  </r>
  <r>
    <x v="38"/>
    <x v="8"/>
    <n v="5.36"/>
    <n v="204556320"/>
  </r>
  <r>
    <x v="39"/>
    <x v="8"/>
    <n v="5.4"/>
    <n v="182999984"/>
  </r>
  <r>
    <x v="40"/>
    <x v="8"/>
    <n v="5.36"/>
    <n v="156783728"/>
  </r>
  <r>
    <x v="41"/>
    <x v="8"/>
    <n v="5.36"/>
    <n v="194343872"/>
  </r>
  <r>
    <x v="42"/>
    <x v="8"/>
    <n v="5.37"/>
    <n v="158529360"/>
  </r>
  <r>
    <x v="0"/>
    <x v="9"/>
    <n v="6.95"/>
    <n v="0"/>
  </r>
  <r>
    <x v="1"/>
    <x v="9"/>
    <n v="7.63"/>
    <n v="15194"/>
  </r>
  <r>
    <x v="2"/>
    <x v="9"/>
    <n v="7.36"/>
    <n v="40029512"/>
  </r>
  <r>
    <x v="3"/>
    <x v="9"/>
    <n v="7.52"/>
    <n v="27732102"/>
  </r>
  <r>
    <x v="4"/>
    <x v="9"/>
    <n v="7"/>
    <n v="0"/>
  </r>
  <r>
    <x v="5"/>
    <x v="9"/>
    <n v="7"/>
    <n v="0"/>
  </r>
  <r>
    <x v="6"/>
    <x v="9"/>
    <n v="7.32"/>
    <n v="40983436"/>
  </r>
  <r>
    <x v="7"/>
    <x v="9"/>
    <n v="7.49"/>
    <n v="29997520"/>
  </r>
  <r>
    <x v="8"/>
    <x v="9"/>
    <n v="7.36"/>
    <n v="39433812"/>
  </r>
  <r>
    <x v="9"/>
    <x v="9"/>
    <n v="7.49"/>
    <n v="28337232"/>
  </r>
  <r>
    <x v="10"/>
    <x v="9"/>
    <n v="7.52"/>
    <n v="246580"/>
  </r>
  <r>
    <x v="11"/>
    <x v="9"/>
    <n v="7.51"/>
    <n v="756809"/>
  </r>
  <r>
    <x v="12"/>
    <x v="9"/>
    <n v="7.39"/>
    <n v="116083880"/>
  </r>
  <r>
    <x v="13"/>
    <x v="9"/>
    <n v="6.69"/>
    <n v="126853232"/>
  </r>
  <r>
    <x v="14"/>
    <x v="9"/>
    <n v="6.65"/>
    <n v="79219336"/>
  </r>
  <r>
    <x v="15"/>
    <x v="9"/>
    <n v="6.71"/>
    <n v="104437720"/>
  </r>
  <r>
    <x v="16"/>
    <x v="9"/>
    <n v="7.53"/>
    <n v="66238836"/>
  </r>
  <r>
    <x v="17"/>
    <x v="9"/>
    <n v="6.66"/>
    <n v="45137916"/>
  </r>
  <r>
    <x v="18"/>
    <x v="9"/>
    <n v="6.72"/>
    <n v="56298624"/>
  </r>
  <r>
    <x v="19"/>
    <x v="9"/>
    <n v="6.71"/>
    <n v="103446192"/>
  </r>
  <r>
    <x v="20"/>
    <x v="9"/>
    <n v="6.72"/>
    <n v="123825352"/>
  </r>
  <r>
    <x v="21"/>
    <x v="9"/>
    <n v="6.68"/>
    <n v="109846864"/>
  </r>
  <r>
    <x v="22"/>
    <x v="9"/>
    <n v="6.71"/>
    <n v="140685792"/>
  </r>
  <r>
    <x v="23"/>
    <x v="9"/>
    <n v="6.69"/>
    <n v="172018576"/>
  </r>
  <r>
    <x v="24"/>
    <x v="9"/>
    <n v="6.69"/>
    <n v="110610448"/>
  </r>
  <r>
    <x v="25"/>
    <x v="9"/>
    <n v="6.69"/>
    <n v="128790568"/>
  </r>
  <r>
    <x v="26"/>
    <x v="9"/>
    <n v="6.72"/>
    <n v="73065168"/>
  </r>
  <r>
    <x v="27"/>
    <x v="9"/>
    <n v="6.69"/>
    <n v="100788720"/>
  </r>
  <r>
    <x v="28"/>
    <x v="9"/>
    <n v="6.71"/>
    <n v="92590040"/>
  </r>
  <r>
    <x v="29"/>
    <x v="9"/>
    <n v="6.72"/>
    <n v="105963528"/>
  </r>
  <r>
    <x v="30"/>
    <x v="9"/>
    <n v="6.68"/>
    <n v="125642912"/>
  </r>
  <r>
    <x v="31"/>
    <x v="9"/>
    <n v="6.68"/>
    <n v="112613040"/>
  </r>
  <r>
    <x v="32"/>
    <x v="9"/>
    <n v="6.66"/>
    <n v="76158400"/>
  </r>
  <r>
    <x v="33"/>
    <x v="9"/>
    <n v="6.69"/>
    <n v="84287160"/>
  </r>
  <r>
    <x v="34"/>
    <x v="9"/>
    <n v="6.68"/>
    <n v="142093472"/>
  </r>
  <r>
    <x v="35"/>
    <x v="9"/>
    <n v="6.69"/>
    <n v="100691672"/>
  </r>
  <r>
    <x v="36"/>
    <x v="9"/>
    <n v="6.71"/>
    <n v="119624376"/>
  </r>
  <r>
    <x v="37"/>
    <x v="9"/>
    <n v="6.69"/>
    <n v="102137784"/>
  </r>
  <r>
    <x v="38"/>
    <x v="9"/>
    <n v="6.65"/>
    <n v="144570800"/>
  </r>
  <r>
    <x v="39"/>
    <x v="9"/>
    <n v="6.69"/>
    <n v="125558648"/>
  </r>
  <r>
    <x v="40"/>
    <x v="9"/>
    <n v="6.65"/>
    <n v="129327256"/>
  </r>
  <r>
    <x v="41"/>
    <x v="9"/>
    <n v="6.71"/>
    <n v="123960720"/>
  </r>
  <r>
    <x v="42"/>
    <x v="9"/>
    <n v="6.68"/>
    <n v="126554928"/>
  </r>
  <r>
    <x v="0"/>
    <x v="10"/>
    <n v="5.99"/>
    <n v="0"/>
  </r>
  <r>
    <x v="1"/>
    <x v="10"/>
    <n v="5.89"/>
    <n v="0"/>
  </r>
  <r>
    <x v="2"/>
    <x v="10"/>
    <n v="5.78"/>
    <n v="0"/>
  </r>
  <r>
    <x v="3"/>
    <x v="10"/>
    <n v="5.66"/>
    <n v="0"/>
  </r>
  <r>
    <x v="4"/>
    <x v="10"/>
    <n v="5.71"/>
    <n v="0"/>
  </r>
  <r>
    <x v="5"/>
    <x v="10"/>
    <n v="5.86"/>
    <n v="0"/>
  </r>
  <r>
    <x v="6"/>
    <x v="10"/>
    <n v="5.71"/>
    <n v="0"/>
  </r>
  <r>
    <x v="7"/>
    <x v="10"/>
    <n v="5.9"/>
    <n v="0"/>
  </r>
  <r>
    <x v="8"/>
    <x v="10"/>
    <n v="5.72"/>
    <n v="0"/>
  </r>
  <r>
    <x v="9"/>
    <x v="10"/>
    <n v="5.44"/>
    <n v="0"/>
  </r>
  <r>
    <x v="10"/>
    <x v="10"/>
    <n v="5.6"/>
    <n v="0"/>
  </r>
  <r>
    <x v="11"/>
    <x v="10"/>
    <n v="5.61"/>
    <n v="0"/>
  </r>
  <r>
    <x v="12"/>
    <x v="10"/>
    <n v="6.31"/>
    <n v="755994752"/>
  </r>
  <r>
    <x v="13"/>
    <x v="10"/>
    <n v="5.51"/>
    <n v="806211648"/>
  </r>
  <r>
    <x v="14"/>
    <x v="10"/>
    <n v="5.48"/>
    <n v="734556480"/>
  </r>
  <r>
    <x v="15"/>
    <x v="10"/>
    <n v="5.53"/>
    <n v="1109956992"/>
  </r>
  <r>
    <x v="16"/>
    <x v="10"/>
    <n v="6.43"/>
    <n v="387527552"/>
  </r>
  <r>
    <x v="17"/>
    <x v="10"/>
    <n v="5.51"/>
    <n v="376551552"/>
  </r>
  <r>
    <x v="18"/>
    <x v="10"/>
    <n v="5.51"/>
    <n v="531600672"/>
  </r>
  <r>
    <x v="19"/>
    <x v="10"/>
    <n v="5.57"/>
    <n v="687651776"/>
  </r>
  <r>
    <x v="20"/>
    <x v="10"/>
    <n v="5.52"/>
    <n v="1119159296"/>
  </r>
  <r>
    <x v="21"/>
    <x v="10"/>
    <n v="5.51"/>
    <n v="661538304"/>
  </r>
  <r>
    <x v="22"/>
    <x v="10"/>
    <n v="5.56"/>
    <n v="757244160"/>
  </r>
  <r>
    <x v="23"/>
    <x v="10"/>
    <n v="5.51"/>
    <n v="1043076928"/>
  </r>
  <r>
    <x v="24"/>
    <x v="10"/>
    <n v="5.54"/>
    <n v="1110610560"/>
  </r>
  <r>
    <x v="25"/>
    <x v="10"/>
    <n v="5.52"/>
    <n v="1114604800"/>
  </r>
  <r>
    <x v="26"/>
    <x v="10"/>
    <n v="5.51"/>
    <n v="682666752"/>
  </r>
  <r>
    <x v="27"/>
    <x v="10"/>
    <n v="5.58"/>
    <n v="771341440"/>
  </r>
  <r>
    <x v="28"/>
    <x v="10"/>
    <n v="5.48"/>
    <n v="736463680"/>
  </r>
  <r>
    <x v="29"/>
    <x v="10"/>
    <n v="5.57"/>
    <n v="1122151168"/>
  </r>
  <r>
    <x v="30"/>
    <x v="10"/>
    <n v="5.51"/>
    <n v="1184066688"/>
  </r>
  <r>
    <x v="31"/>
    <x v="10"/>
    <n v="5.56"/>
    <n v="1075921664"/>
  </r>
  <r>
    <x v="32"/>
    <x v="10"/>
    <n v="5.51"/>
    <n v="685145088"/>
  </r>
  <r>
    <x v="33"/>
    <x v="10"/>
    <n v="5.57"/>
    <n v="735023360"/>
  </r>
  <r>
    <x v="34"/>
    <x v="10"/>
    <n v="5.48"/>
    <n v="710298176"/>
  </r>
  <r>
    <x v="35"/>
    <x v="10"/>
    <n v="5.51"/>
    <n v="759198656"/>
  </r>
  <r>
    <x v="36"/>
    <x v="10"/>
    <n v="5.5"/>
    <n v="1176263296"/>
  </r>
  <r>
    <x v="37"/>
    <x v="10"/>
    <n v="5.55"/>
    <n v="1088280448"/>
  </r>
  <r>
    <x v="38"/>
    <x v="10"/>
    <n v="5.53"/>
    <n v="788870400"/>
  </r>
  <r>
    <x v="39"/>
    <x v="10"/>
    <n v="5.55"/>
    <n v="718775680"/>
  </r>
  <r>
    <x v="40"/>
    <x v="10"/>
    <n v="5.46"/>
    <n v="707643264"/>
  </r>
  <r>
    <x v="41"/>
    <x v="10"/>
    <n v="5.52"/>
    <n v="1091281280"/>
  </r>
  <r>
    <x v="42"/>
    <x v="10"/>
    <n v="5.49"/>
    <n v="762492864"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  <r>
    <x v="43"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99EC3-E4DA-4D9A-96A3-0375974157CC}" name="PivotTable7" cacheId="27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outline="1" outlineData="1" multipleFieldFilters="0" fieldListSortAscending="1" customListSort="0">
  <location ref="F2:R47" firstHeaderRow="1" firstDataRow="2" firstDataCol="1"/>
  <pivotFields count="4">
    <pivotField axis="axisRow" showAll="0">
      <items count="45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0"/>
        <item x="1"/>
        <item x="2"/>
        <item x="3"/>
        <item x="4"/>
        <item x="5"/>
        <item x="6"/>
        <item x="7"/>
        <item x="8"/>
        <item x="9"/>
        <item x="43"/>
        <item t="default"/>
      </items>
    </pivotField>
    <pivotField axis="axisCol" showAll="0">
      <items count="13">
        <item x="7"/>
        <item x="10"/>
        <item x="6"/>
        <item x="8"/>
        <item x="0"/>
        <item x="1"/>
        <item x="2"/>
        <item x="3"/>
        <item x="9"/>
        <item x="4"/>
        <item x="5"/>
        <item x="11"/>
        <item t="default"/>
      </items>
    </pivotField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Area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48A-1EDD-4D08-A9DA-791B7C5ED36F}">
  <dimension ref="A1:D44"/>
  <sheetViews>
    <sheetView workbookViewId="0">
      <selection activeCell="A2" sqref="A1:D44"/>
    </sheetView>
  </sheetViews>
  <sheetFormatPr defaultRowHeight="14.4" x14ac:dyDescent="0.3"/>
  <cols>
    <col min="1" max="1" width="32.88671875" bestFit="1" customWidth="1"/>
    <col min="2" max="2" width="17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15</v>
      </c>
      <c r="B2" t="s">
        <v>82</v>
      </c>
      <c r="C2">
        <v>8.4</v>
      </c>
      <c r="D2">
        <v>539962</v>
      </c>
    </row>
    <row r="3" spans="1:4" x14ac:dyDescent="0.3">
      <c r="A3" t="s">
        <v>16</v>
      </c>
      <c r="B3" t="s">
        <v>82</v>
      </c>
      <c r="C3">
        <v>8.35</v>
      </c>
      <c r="D3">
        <v>2207804</v>
      </c>
    </row>
    <row r="4" spans="1:4" x14ac:dyDescent="0.3">
      <c r="A4" t="s">
        <v>17</v>
      </c>
      <c r="B4" t="s">
        <v>82</v>
      </c>
      <c r="C4">
        <v>7.39</v>
      </c>
      <c r="D4">
        <v>3742665</v>
      </c>
    </row>
    <row r="5" spans="1:4" x14ac:dyDescent="0.3">
      <c r="A5" t="s">
        <v>18</v>
      </c>
      <c r="B5" t="s">
        <v>82</v>
      </c>
      <c r="C5">
        <v>6.66</v>
      </c>
      <c r="D5">
        <v>375368768</v>
      </c>
    </row>
    <row r="6" spans="1:4" x14ac:dyDescent="0.3">
      <c r="A6" t="s">
        <v>19</v>
      </c>
      <c r="B6" t="s">
        <v>82</v>
      </c>
      <c r="C6">
        <v>6.65</v>
      </c>
      <c r="D6">
        <v>235619952</v>
      </c>
    </row>
    <row r="7" spans="1:4" x14ac:dyDescent="0.3">
      <c r="A7" t="s">
        <v>20</v>
      </c>
      <c r="B7" t="s">
        <v>82</v>
      </c>
      <c r="C7">
        <v>6.71</v>
      </c>
      <c r="D7">
        <v>305262656</v>
      </c>
    </row>
    <row r="8" spans="1:4" x14ac:dyDescent="0.3">
      <c r="A8" t="s">
        <v>21</v>
      </c>
      <c r="B8" t="s">
        <v>82</v>
      </c>
      <c r="C8">
        <v>7.53</v>
      </c>
      <c r="D8">
        <v>194996720</v>
      </c>
    </row>
    <row r="9" spans="1:4" x14ac:dyDescent="0.3">
      <c r="A9" t="s">
        <v>22</v>
      </c>
      <c r="B9" t="s">
        <v>82</v>
      </c>
      <c r="C9">
        <v>6.66</v>
      </c>
      <c r="D9">
        <v>133581752</v>
      </c>
    </row>
    <row r="10" spans="1:4" x14ac:dyDescent="0.3">
      <c r="A10" t="s">
        <v>23</v>
      </c>
      <c r="B10" t="s">
        <v>82</v>
      </c>
      <c r="C10">
        <v>6.72</v>
      </c>
      <c r="D10">
        <v>170232352</v>
      </c>
    </row>
    <row r="11" spans="1:4" x14ac:dyDescent="0.3">
      <c r="A11" t="s">
        <v>24</v>
      </c>
      <c r="B11" t="s">
        <v>82</v>
      </c>
      <c r="C11">
        <v>6.71</v>
      </c>
      <c r="D11">
        <v>440323840</v>
      </c>
    </row>
    <row r="12" spans="1:4" x14ac:dyDescent="0.3">
      <c r="A12" t="s">
        <v>25</v>
      </c>
      <c r="B12" t="s">
        <v>82</v>
      </c>
      <c r="C12">
        <v>6.72</v>
      </c>
      <c r="D12">
        <v>402593920</v>
      </c>
    </row>
    <row r="13" spans="1:4" x14ac:dyDescent="0.3">
      <c r="A13" t="s">
        <v>26</v>
      </c>
      <c r="B13" t="s">
        <v>82</v>
      </c>
      <c r="C13">
        <v>6.68</v>
      </c>
      <c r="D13">
        <v>413874432</v>
      </c>
    </row>
    <row r="14" spans="1:4" x14ac:dyDescent="0.3">
      <c r="A14" t="s">
        <v>27</v>
      </c>
      <c r="B14" t="s">
        <v>82</v>
      </c>
      <c r="C14">
        <v>6.71</v>
      </c>
      <c r="D14">
        <v>459450080</v>
      </c>
    </row>
    <row r="15" spans="1:4" x14ac:dyDescent="0.3">
      <c r="A15" t="s">
        <v>28</v>
      </c>
      <c r="B15" t="s">
        <v>82</v>
      </c>
      <c r="C15">
        <v>6.71</v>
      </c>
      <c r="D15">
        <v>894177408</v>
      </c>
    </row>
    <row r="16" spans="1:4" x14ac:dyDescent="0.3">
      <c r="A16" t="s">
        <v>29</v>
      </c>
      <c r="B16" t="s">
        <v>82</v>
      </c>
      <c r="C16">
        <v>6.69</v>
      </c>
      <c r="D16">
        <v>531778656</v>
      </c>
    </row>
    <row r="17" spans="1:4" x14ac:dyDescent="0.3">
      <c r="A17" t="s">
        <v>30</v>
      </c>
      <c r="B17" t="s">
        <v>82</v>
      </c>
      <c r="C17">
        <v>6.69</v>
      </c>
      <c r="D17">
        <v>351099296</v>
      </c>
    </row>
    <row r="18" spans="1:4" x14ac:dyDescent="0.3">
      <c r="A18" t="s">
        <v>31</v>
      </c>
      <c r="B18" t="s">
        <v>82</v>
      </c>
      <c r="C18">
        <v>6.72</v>
      </c>
      <c r="D18">
        <v>233454448</v>
      </c>
    </row>
    <row r="19" spans="1:4" x14ac:dyDescent="0.3">
      <c r="A19" t="s">
        <v>32</v>
      </c>
      <c r="B19" t="s">
        <v>82</v>
      </c>
      <c r="C19">
        <v>6.69</v>
      </c>
      <c r="D19">
        <v>260685488</v>
      </c>
    </row>
    <row r="20" spans="1:4" x14ac:dyDescent="0.3">
      <c r="A20" t="s">
        <v>33</v>
      </c>
      <c r="B20" t="s">
        <v>82</v>
      </c>
      <c r="C20">
        <v>6.69</v>
      </c>
      <c r="D20">
        <v>333431040</v>
      </c>
    </row>
    <row r="21" spans="1:4" x14ac:dyDescent="0.3">
      <c r="A21" t="s">
        <v>34</v>
      </c>
      <c r="B21" t="s">
        <v>82</v>
      </c>
      <c r="C21">
        <v>6.72</v>
      </c>
      <c r="D21">
        <v>376731552</v>
      </c>
    </row>
    <row r="22" spans="1:4" x14ac:dyDescent="0.3">
      <c r="A22" t="s">
        <v>35</v>
      </c>
      <c r="B22" t="s">
        <v>82</v>
      </c>
      <c r="C22">
        <v>6.68</v>
      </c>
      <c r="D22">
        <v>347676640</v>
      </c>
    </row>
    <row r="23" spans="1:4" x14ac:dyDescent="0.3">
      <c r="A23" t="s">
        <v>36</v>
      </c>
      <c r="B23" t="s">
        <v>82</v>
      </c>
      <c r="C23">
        <v>6.68</v>
      </c>
      <c r="D23">
        <v>111540896</v>
      </c>
    </row>
    <row r="24" spans="1:4" x14ac:dyDescent="0.3">
      <c r="A24" t="s">
        <v>37</v>
      </c>
      <c r="B24" t="s">
        <v>82</v>
      </c>
      <c r="C24">
        <v>6.66</v>
      </c>
      <c r="D24">
        <v>111905352</v>
      </c>
    </row>
    <row r="25" spans="1:4" x14ac:dyDescent="0.3">
      <c r="A25" t="s">
        <v>38</v>
      </c>
      <c r="B25" t="s">
        <v>82</v>
      </c>
      <c r="C25">
        <v>6.69</v>
      </c>
      <c r="D25">
        <v>122045920</v>
      </c>
    </row>
    <row r="26" spans="1:4" x14ac:dyDescent="0.3">
      <c r="A26" t="s">
        <v>39</v>
      </c>
      <c r="B26" t="s">
        <v>82</v>
      </c>
      <c r="C26">
        <v>6.68</v>
      </c>
      <c r="D26">
        <v>578336448</v>
      </c>
    </row>
    <row r="27" spans="1:4" x14ac:dyDescent="0.3">
      <c r="A27" t="s">
        <v>40</v>
      </c>
      <c r="B27" t="s">
        <v>82</v>
      </c>
      <c r="C27">
        <v>6.69</v>
      </c>
      <c r="D27">
        <v>241374896</v>
      </c>
    </row>
    <row r="28" spans="1:4" x14ac:dyDescent="0.3">
      <c r="A28" t="s">
        <v>41</v>
      </c>
      <c r="B28" t="s">
        <v>82</v>
      </c>
      <c r="C28">
        <v>6.71</v>
      </c>
      <c r="D28">
        <v>332980448</v>
      </c>
    </row>
    <row r="29" spans="1:4" x14ac:dyDescent="0.3">
      <c r="A29" t="s">
        <v>42</v>
      </c>
      <c r="B29" t="s">
        <v>82</v>
      </c>
      <c r="C29">
        <v>6.69</v>
      </c>
      <c r="D29">
        <v>141917424</v>
      </c>
    </row>
    <row r="30" spans="1:4" x14ac:dyDescent="0.3">
      <c r="A30" t="s">
        <v>43</v>
      </c>
      <c r="B30" t="s">
        <v>82</v>
      </c>
      <c r="C30">
        <v>6.65</v>
      </c>
      <c r="D30">
        <v>279137760</v>
      </c>
    </row>
    <row r="31" spans="1:4" x14ac:dyDescent="0.3">
      <c r="A31" t="s">
        <v>44</v>
      </c>
      <c r="B31" t="s">
        <v>82</v>
      </c>
      <c r="C31">
        <v>6.69</v>
      </c>
      <c r="D31">
        <v>262546928</v>
      </c>
    </row>
    <row r="32" spans="1:4" x14ac:dyDescent="0.3">
      <c r="A32" t="s">
        <v>45</v>
      </c>
      <c r="B32" t="s">
        <v>82</v>
      </c>
      <c r="C32">
        <v>6.65</v>
      </c>
      <c r="D32">
        <v>279005728</v>
      </c>
    </row>
    <row r="33" spans="1:4" x14ac:dyDescent="0.3">
      <c r="A33" t="s">
        <v>46</v>
      </c>
      <c r="B33" t="s">
        <v>82</v>
      </c>
      <c r="C33">
        <v>6.71</v>
      </c>
      <c r="D33">
        <v>417387712</v>
      </c>
    </row>
    <row r="34" spans="1:4" x14ac:dyDescent="0.3">
      <c r="A34" t="s">
        <v>47</v>
      </c>
      <c r="B34" t="s">
        <v>82</v>
      </c>
      <c r="C34">
        <v>6.68</v>
      </c>
      <c r="D34">
        <v>503062368</v>
      </c>
    </row>
    <row r="35" spans="1:4" x14ac:dyDescent="0.3">
      <c r="A35" t="s">
        <v>4</v>
      </c>
      <c r="B35" t="s">
        <v>82</v>
      </c>
      <c r="C35">
        <v>5.25</v>
      </c>
      <c r="D35">
        <v>306693</v>
      </c>
    </row>
    <row r="36" spans="1:4" x14ac:dyDescent="0.3">
      <c r="A36" t="s">
        <v>6</v>
      </c>
      <c r="B36" t="s">
        <v>82</v>
      </c>
      <c r="C36">
        <v>5.26</v>
      </c>
      <c r="D36">
        <v>186437</v>
      </c>
    </row>
    <row r="37" spans="1:4" x14ac:dyDescent="0.3">
      <c r="A37" t="s">
        <v>7</v>
      </c>
      <c r="B37" t="s">
        <v>82</v>
      </c>
      <c r="C37">
        <v>7.33</v>
      </c>
      <c r="D37">
        <v>104558552</v>
      </c>
    </row>
    <row r="38" spans="1:4" x14ac:dyDescent="0.3">
      <c r="A38" t="s">
        <v>8</v>
      </c>
      <c r="B38" t="s">
        <v>82</v>
      </c>
      <c r="C38">
        <v>7.52</v>
      </c>
      <c r="D38">
        <v>71355320</v>
      </c>
    </row>
    <row r="39" spans="1:4" x14ac:dyDescent="0.3">
      <c r="A39" t="s">
        <v>9</v>
      </c>
      <c r="B39" t="s">
        <v>82</v>
      </c>
      <c r="C39">
        <v>7.36</v>
      </c>
      <c r="D39">
        <v>145011344</v>
      </c>
    </row>
    <row r="40" spans="1:4" x14ac:dyDescent="0.3">
      <c r="A40" t="s">
        <v>10</v>
      </c>
      <c r="B40" t="s">
        <v>82</v>
      </c>
      <c r="C40">
        <v>7.51</v>
      </c>
      <c r="D40">
        <v>138701056</v>
      </c>
    </row>
    <row r="41" spans="1:4" x14ac:dyDescent="0.3">
      <c r="A41" t="s">
        <v>11</v>
      </c>
      <c r="B41" t="s">
        <v>82</v>
      </c>
      <c r="C41">
        <v>7.36</v>
      </c>
      <c r="D41">
        <v>222842416</v>
      </c>
    </row>
    <row r="42" spans="1:4" x14ac:dyDescent="0.3">
      <c r="A42" t="s">
        <v>12</v>
      </c>
      <c r="B42" t="s">
        <v>82</v>
      </c>
      <c r="C42">
        <v>7.49</v>
      </c>
      <c r="D42">
        <v>173990144</v>
      </c>
    </row>
    <row r="43" spans="1:4" x14ac:dyDescent="0.3">
      <c r="A43" t="s">
        <v>13</v>
      </c>
      <c r="B43" t="s">
        <v>82</v>
      </c>
      <c r="C43">
        <v>7.33</v>
      </c>
      <c r="D43">
        <v>101530560</v>
      </c>
    </row>
    <row r="44" spans="1:4" x14ac:dyDescent="0.3">
      <c r="A44" t="s">
        <v>14</v>
      </c>
      <c r="B44" t="s">
        <v>82</v>
      </c>
      <c r="C44">
        <v>7.49</v>
      </c>
      <c r="D44">
        <v>75855848</v>
      </c>
    </row>
  </sheetData>
  <sortState xmlns:xlrd2="http://schemas.microsoft.com/office/spreadsheetml/2017/richdata2" ref="A2:D44">
    <sortCondition ref="B2:B44"/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8FA9-8280-42E1-9C6D-81D2289ACC36}">
  <dimension ref="A1:R474"/>
  <sheetViews>
    <sheetView workbookViewId="0">
      <selection activeCell="G7" sqref="G7"/>
    </sheetView>
  </sheetViews>
  <sheetFormatPr defaultRowHeight="14.4" x14ac:dyDescent="0.3"/>
  <cols>
    <col min="1" max="1" width="32.88671875" bestFit="1" customWidth="1"/>
    <col min="2" max="2" width="18.21875" bestFit="1" customWidth="1"/>
    <col min="6" max="6" width="32.88671875" bestFit="1" customWidth="1"/>
    <col min="7" max="7" width="13.44140625" bestFit="1" customWidth="1"/>
    <col min="8" max="8" width="18.5546875" bestFit="1" customWidth="1"/>
    <col min="9" max="9" width="16.5546875" bestFit="1" customWidth="1"/>
    <col min="10" max="10" width="18.5546875" bestFit="1" customWidth="1"/>
    <col min="11" max="11" width="13.44140625" bestFit="1" customWidth="1"/>
    <col min="12" max="12" width="15.44140625" bestFit="1" customWidth="1"/>
    <col min="13" max="13" width="12.88671875" bestFit="1" customWidth="1"/>
    <col min="14" max="14" width="12.21875" bestFit="1" customWidth="1"/>
    <col min="15" max="15" width="17.33203125" bestFit="1" customWidth="1"/>
    <col min="16" max="16" width="15.44140625" bestFit="1" customWidth="1"/>
    <col min="17" max="17" width="15.6640625" bestFit="1" customWidth="1"/>
    <col min="18" max="18" width="7" bestFit="1" customWidth="1"/>
    <col min="19" max="19" width="12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</row>
    <row r="2" spans="1:18" x14ac:dyDescent="0.3">
      <c r="A2" t="s">
        <v>15</v>
      </c>
      <c r="B2" t="s">
        <v>156</v>
      </c>
      <c r="C2">
        <v>4.47</v>
      </c>
      <c r="D2">
        <v>37925</v>
      </c>
      <c r="F2" s="1" t="s">
        <v>161</v>
      </c>
    </row>
    <row r="3" spans="1:18" x14ac:dyDescent="0.3">
      <c r="A3" t="s">
        <v>16</v>
      </c>
      <c r="B3" t="s">
        <v>156</v>
      </c>
      <c r="C3">
        <v>3.99</v>
      </c>
      <c r="D3">
        <v>83148</v>
      </c>
      <c r="G3" t="s">
        <v>156</v>
      </c>
      <c r="H3" t="s">
        <v>159</v>
      </c>
      <c r="I3" t="s">
        <v>155</v>
      </c>
      <c r="J3" t="s">
        <v>157</v>
      </c>
      <c r="K3" t="s">
        <v>149</v>
      </c>
      <c r="L3" t="s">
        <v>150</v>
      </c>
      <c r="M3" t="s">
        <v>151</v>
      </c>
      <c r="N3" t="s">
        <v>152</v>
      </c>
      <c r="O3" t="s">
        <v>158</v>
      </c>
      <c r="P3" t="s">
        <v>153</v>
      </c>
      <c r="Q3" t="s">
        <v>154</v>
      </c>
      <c r="R3" t="s">
        <v>160</v>
      </c>
    </row>
    <row r="4" spans="1:18" x14ac:dyDescent="0.3">
      <c r="A4" t="s">
        <v>17</v>
      </c>
      <c r="B4" t="s">
        <v>156</v>
      </c>
      <c r="C4">
        <v>4.17</v>
      </c>
      <c r="D4">
        <v>788327360</v>
      </c>
      <c r="F4" s="2" t="s">
        <v>15</v>
      </c>
      <c r="G4" s="3">
        <v>37925</v>
      </c>
      <c r="H4" s="3">
        <v>0</v>
      </c>
      <c r="I4" s="3">
        <v>0</v>
      </c>
      <c r="J4" s="3">
        <v>0</v>
      </c>
      <c r="K4" s="3">
        <v>7442805</v>
      </c>
      <c r="L4" s="3">
        <v>20503328</v>
      </c>
      <c r="M4" s="3">
        <v>69164864</v>
      </c>
      <c r="N4" s="3">
        <v>13978309</v>
      </c>
      <c r="O4" s="3">
        <v>246580</v>
      </c>
      <c r="P4" s="3">
        <v>11107393</v>
      </c>
      <c r="Q4" s="3">
        <v>29276780</v>
      </c>
      <c r="R4" s="3"/>
    </row>
    <row r="5" spans="1:18" x14ac:dyDescent="0.3">
      <c r="A5" t="s">
        <v>18</v>
      </c>
      <c r="B5" t="s">
        <v>156</v>
      </c>
      <c r="C5">
        <v>3.79</v>
      </c>
      <c r="D5">
        <v>610236160</v>
      </c>
      <c r="F5" s="2" t="s">
        <v>16</v>
      </c>
      <c r="G5" s="3">
        <v>83148</v>
      </c>
      <c r="H5" s="3">
        <v>0</v>
      </c>
      <c r="I5" s="3">
        <v>0</v>
      </c>
      <c r="J5" s="3">
        <v>0</v>
      </c>
      <c r="K5" s="3">
        <v>5593260</v>
      </c>
      <c r="L5" s="3">
        <v>13955471</v>
      </c>
      <c r="M5" s="3">
        <v>86084744</v>
      </c>
      <c r="N5" s="3">
        <v>16983542</v>
      </c>
      <c r="O5" s="3">
        <v>756809</v>
      </c>
      <c r="P5" s="3">
        <v>13777639</v>
      </c>
      <c r="Q5" s="3">
        <v>35351604</v>
      </c>
      <c r="R5" s="3"/>
    </row>
    <row r="6" spans="1:18" x14ac:dyDescent="0.3">
      <c r="A6" t="s">
        <v>19</v>
      </c>
      <c r="B6" t="s">
        <v>156</v>
      </c>
      <c r="C6">
        <v>3.84</v>
      </c>
      <c r="D6">
        <v>440521568</v>
      </c>
      <c r="F6" s="2" t="s">
        <v>17</v>
      </c>
      <c r="G6" s="3">
        <v>788327360</v>
      </c>
      <c r="H6" s="3">
        <v>755994752</v>
      </c>
      <c r="I6" s="3">
        <v>484285568</v>
      </c>
      <c r="J6" s="3">
        <v>224847872</v>
      </c>
      <c r="K6" s="3">
        <v>14614983</v>
      </c>
      <c r="L6" s="3">
        <v>26917902</v>
      </c>
      <c r="M6" s="3">
        <v>69877192</v>
      </c>
      <c r="N6" s="3">
        <v>15161029</v>
      </c>
      <c r="O6" s="3">
        <v>116083880</v>
      </c>
      <c r="P6" s="3">
        <v>10447159</v>
      </c>
      <c r="Q6" s="3">
        <v>23133940</v>
      </c>
      <c r="R6" s="3"/>
    </row>
    <row r="7" spans="1:18" x14ac:dyDescent="0.3">
      <c r="A7" t="s">
        <v>20</v>
      </c>
      <c r="B7" t="s">
        <v>156</v>
      </c>
      <c r="C7">
        <v>3.83</v>
      </c>
      <c r="D7">
        <v>563616192</v>
      </c>
      <c r="F7" s="2" t="s">
        <v>18</v>
      </c>
      <c r="G7" s="3">
        <v>610236160</v>
      </c>
      <c r="H7" s="3">
        <v>806211648</v>
      </c>
      <c r="I7" s="3">
        <v>508393504</v>
      </c>
      <c r="J7" s="3">
        <v>190248576</v>
      </c>
      <c r="K7" s="3">
        <v>9687210</v>
      </c>
      <c r="L7" s="3">
        <v>19531172</v>
      </c>
      <c r="M7" s="3">
        <v>63164204</v>
      </c>
      <c r="N7" s="3">
        <v>16680371</v>
      </c>
      <c r="O7" s="3">
        <v>126853232</v>
      </c>
      <c r="P7" s="3">
        <v>10332243</v>
      </c>
      <c r="Q7" s="3">
        <v>31897402</v>
      </c>
      <c r="R7" s="3"/>
    </row>
    <row r="8" spans="1:18" x14ac:dyDescent="0.3">
      <c r="A8" t="s">
        <v>21</v>
      </c>
      <c r="B8" t="s">
        <v>156</v>
      </c>
      <c r="C8">
        <v>4.24</v>
      </c>
      <c r="D8">
        <v>353637760</v>
      </c>
      <c r="F8" s="2" t="s">
        <v>19</v>
      </c>
      <c r="G8" s="3">
        <v>440521568</v>
      </c>
      <c r="H8" s="3">
        <v>734556480</v>
      </c>
      <c r="I8" s="3">
        <v>471269088</v>
      </c>
      <c r="J8" s="3">
        <v>98287760</v>
      </c>
      <c r="K8" s="3">
        <v>6751213</v>
      </c>
      <c r="L8" s="3">
        <v>15698829</v>
      </c>
      <c r="M8" s="3">
        <v>53081028</v>
      </c>
      <c r="N8" s="3">
        <v>11144339</v>
      </c>
      <c r="O8" s="3">
        <v>79219336</v>
      </c>
      <c r="P8" s="3">
        <v>6164790</v>
      </c>
      <c r="Q8" s="3">
        <v>20732158</v>
      </c>
      <c r="R8" s="3"/>
    </row>
    <row r="9" spans="1:18" x14ac:dyDescent="0.3">
      <c r="A9" t="s">
        <v>22</v>
      </c>
      <c r="B9" t="s">
        <v>156</v>
      </c>
      <c r="C9">
        <v>3.82</v>
      </c>
      <c r="D9">
        <v>206460496</v>
      </c>
      <c r="F9" s="2" t="s">
        <v>20</v>
      </c>
      <c r="G9" s="3">
        <v>563616192</v>
      </c>
      <c r="H9" s="3">
        <v>1109956992</v>
      </c>
      <c r="I9" s="3">
        <v>725311616</v>
      </c>
      <c r="J9" s="3">
        <v>129221904</v>
      </c>
      <c r="K9" s="3">
        <v>5788217</v>
      </c>
      <c r="L9" s="3">
        <v>12266541</v>
      </c>
      <c r="M9" s="3">
        <v>56724076</v>
      </c>
      <c r="N9" s="3">
        <v>13772679</v>
      </c>
      <c r="O9" s="3">
        <v>104437720</v>
      </c>
      <c r="P9" s="3">
        <v>7284420</v>
      </c>
      <c r="Q9" s="3">
        <v>22659510</v>
      </c>
      <c r="R9" s="3"/>
    </row>
    <row r="10" spans="1:18" x14ac:dyDescent="0.3">
      <c r="A10" t="s">
        <v>23</v>
      </c>
      <c r="B10" t="s">
        <v>156</v>
      </c>
      <c r="C10">
        <v>3.81</v>
      </c>
      <c r="D10">
        <v>320912544</v>
      </c>
      <c r="F10" s="2" t="s">
        <v>21</v>
      </c>
      <c r="G10" s="3">
        <v>353637760</v>
      </c>
      <c r="H10" s="3">
        <v>387527552</v>
      </c>
      <c r="I10" s="3">
        <v>248100272</v>
      </c>
      <c r="J10" s="3">
        <v>110486528</v>
      </c>
      <c r="K10" s="3">
        <v>9789024</v>
      </c>
      <c r="L10" s="3">
        <v>15306483</v>
      </c>
      <c r="M10" s="3">
        <v>33496074</v>
      </c>
      <c r="N10" s="3">
        <v>7355838</v>
      </c>
      <c r="O10" s="3">
        <v>66238836</v>
      </c>
      <c r="P10" s="3">
        <v>4860867</v>
      </c>
      <c r="Q10" s="3">
        <v>14642118</v>
      </c>
      <c r="R10" s="3"/>
    </row>
    <row r="11" spans="1:18" x14ac:dyDescent="0.3">
      <c r="A11" t="s">
        <v>24</v>
      </c>
      <c r="B11" t="s">
        <v>156</v>
      </c>
      <c r="C11">
        <v>3.79</v>
      </c>
      <c r="D11">
        <v>532964384</v>
      </c>
      <c r="F11" s="2" t="s">
        <v>22</v>
      </c>
      <c r="G11" s="3">
        <v>206460496</v>
      </c>
      <c r="H11" s="3">
        <v>376551552</v>
      </c>
      <c r="I11" s="3">
        <v>247533344</v>
      </c>
      <c r="J11" s="3">
        <v>49229528</v>
      </c>
      <c r="K11" s="3">
        <v>6337938</v>
      </c>
      <c r="L11" s="3">
        <v>11001764</v>
      </c>
      <c r="M11" s="3">
        <v>27007452</v>
      </c>
      <c r="N11" s="3">
        <v>5673649</v>
      </c>
      <c r="O11" s="3">
        <v>45137916</v>
      </c>
      <c r="P11" s="3">
        <v>2961583</v>
      </c>
      <c r="Q11" s="3">
        <v>10019593</v>
      </c>
      <c r="R11" s="3"/>
    </row>
    <row r="12" spans="1:18" x14ac:dyDescent="0.3">
      <c r="A12" t="s">
        <v>25</v>
      </c>
      <c r="B12" t="s">
        <v>156</v>
      </c>
      <c r="C12">
        <v>3.85</v>
      </c>
      <c r="D12">
        <v>700040192</v>
      </c>
      <c r="F12" s="2" t="s">
        <v>23</v>
      </c>
      <c r="G12" s="3">
        <v>320912544</v>
      </c>
      <c r="H12" s="3">
        <v>531600672</v>
      </c>
      <c r="I12" s="3">
        <v>345600032</v>
      </c>
      <c r="J12" s="3">
        <v>75476936</v>
      </c>
      <c r="K12" s="3">
        <v>6373561</v>
      </c>
      <c r="L12" s="3">
        <v>10822006</v>
      </c>
      <c r="M12" s="3">
        <v>30877444</v>
      </c>
      <c r="N12" s="3">
        <v>7363437</v>
      </c>
      <c r="O12" s="3">
        <v>56298624</v>
      </c>
      <c r="P12" s="3">
        <v>3882487</v>
      </c>
      <c r="Q12" s="3">
        <v>11458705</v>
      </c>
      <c r="R12" s="3"/>
    </row>
    <row r="13" spans="1:18" x14ac:dyDescent="0.3">
      <c r="A13" t="s">
        <v>26</v>
      </c>
      <c r="B13" t="s">
        <v>156</v>
      </c>
      <c r="C13">
        <v>3.82</v>
      </c>
      <c r="D13">
        <v>495098432</v>
      </c>
      <c r="F13" s="2" t="s">
        <v>24</v>
      </c>
      <c r="G13" s="3">
        <v>532964384</v>
      </c>
      <c r="H13" s="3">
        <v>687651776</v>
      </c>
      <c r="I13" s="3">
        <v>458411360</v>
      </c>
      <c r="J13" s="3">
        <v>162741184</v>
      </c>
      <c r="K13" s="3">
        <v>8358340</v>
      </c>
      <c r="L13" s="3">
        <v>19371846</v>
      </c>
      <c r="M13" s="3">
        <v>56769496</v>
      </c>
      <c r="N13" s="3">
        <v>13051762</v>
      </c>
      <c r="O13" s="3">
        <v>103446192</v>
      </c>
      <c r="P13" s="3">
        <v>8512757</v>
      </c>
      <c r="Q13" s="3">
        <v>24220720</v>
      </c>
      <c r="R13" s="3"/>
    </row>
    <row r="14" spans="1:18" x14ac:dyDescent="0.3">
      <c r="A14" t="s">
        <v>27</v>
      </c>
      <c r="B14" t="s">
        <v>156</v>
      </c>
      <c r="C14">
        <v>3.8</v>
      </c>
      <c r="D14">
        <v>545724864</v>
      </c>
      <c r="F14" s="2" t="s">
        <v>25</v>
      </c>
      <c r="G14" s="3">
        <v>700040192</v>
      </c>
      <c r="H14" s="3">
        <v>1119159296</v>
      </c>
      <c r="I14" s="3">
        <v>743642048</v>
      </c>
      <c r="J14" s="3">
        <v>208299168</v>
      </c>
      <c r="K14" s="3">
        <v>6239308</v>
      </c>
      <c r="L14" s="3">
        <v>14399476</v>
      </c>
      <c r="M14" s="3">
        <v>62159420</v>
      </c>
      <c r="N14" s="3">
        <v>16044790</v>
      </c>
      <c r="O14" s="3">
        <v>123825352</v>
      </c>
      <c r="P14" s="3">
        <v>9892007</v>
      </c>
      <c r="Q14" s="3">
        <v>28139764</v>
      </c>
      <c r="R14" s="3"/>
    </row>
    <row r="15" spans="1:18" x14ac:dyDescent="0.3">
      <c r="A15" t="s">
        <v>28</v>
      </c>
      <c r="B15" t="s">
        <v>156</v>
      </c>
      <c r="C15">
        <v>3.82</v>
      </c>
      <c r="D15">
        <v>764908736</v>
      </c>
      <c r="F15" s="2" t="s">
        <v>26</v>
      </c>
      <c r="G15" s="3">
        <v>495098432</v>
      </c>
      <c r="H15" s="3">
        <v>661538304</v>
      </c>
      <c r="I15" s="3">
        <v>459707424</v>
      </c>
      <c r="J15" s="3">
        <v>98856224</v>
      </c>
      <c r="K15" s="3">
        <v>11373005</v>
      </c>
      <c r="L15" s="3">
        <v>24727536</v>
      </c>
      <c r="M15" s="3">
        <v>66795100</v>
      </c>
      <c r="N15" s="3">
        <v>15405302</v>
      </c>
      <c r="O15" s="3">
        <v>109846864</v>
      </c>
      <c r="P15" s="3">
        <v>6723085</v>
      </c>
      <c r="Q15" s="3">
        <v>25356728</v>
      </c>
      <c r="R15" s="3"/>
    </row>
    <row r="16" spans="1:18" x14ac:dyDescent="0.3">
      <c r="A16" t="s">
        <v>29</v>
      </c>
      <c r="B16" t="s">
        <v>156</v>
      </c>
      <c r="C16">
        <v>3.82</v>
      </c>
      <c r="D16">
        <v>699482496</v>
      </c>
      <c r="F16" s="2" t="s">
        <v>27</v>
      </c>
      <c r="G16" s="3">
        <v>545724864</v>
      </c>
      <c r="H16" s="3">
        <v>757244160</v>
      </c>
      <c r="I16" s="3">
        <v>489121024</v>
      </c>
      <c r="J16" s="3">
        <v>190170064</v>
      </c>
      <c r="K16" s="3">
        <v>8613472</v>
      </c>
      <c r="L16" s="3">
        <v>23003400</v>
      </c>
      <c r="M16" s="3">
        <v>70998552</v>
      </c>
      <c r="N16" s="3">
        <v>16883638</v>
      </c>
      <c r="O16" s="3">
        <v>140685792</v>
      </c>
      <c r="P16" s="3">
        <v>10163051</v>
      </c>
      <c r="Q16" s="3">
        <v>29153748</v>
      </c>
      <c r="R16" s="3"/>
    </row>
    <row r="17" spans="1:18" x14ac:dyDescent="0.3">
      <c r="A17" t="s">
        <v>30</v>
      </c>
      <c r="B17" t="s">
        <v>156</v>
      </c>
      <c r="C17">
        <v>3.82</v>
      </c>
      <c r="D17">
        <v>700354240</v>
      </c>
      <c r="F17" s="2" t="s">
        <v>28</v>
      </c>
      <c r="G17" s="3">
        <v>764908736</v>
      </c>
      <c r="H17" s="3">
        <v>1043076928</v>
      </c>
      <c r="I17" s="3">
        <v>669965888</v>
      </c>
      <c r="J17" s="3">
        <v>239621056</v>
      </c>
      <c r="K17" s="3">
        <v>11321424</v>
      </c>
      <c r="L17" s="3">
        <v>32989496</v>
      </c>
      <c r="M17" s="3">
        <v>100479504</v>
      </c>
      <c r="N17" s="3">
        <v>23404258</v>
      </c>
      <c r="O17" s="3">
        <v>172018576</v>
      </c>
      <c r="P17" s="3">
        <v>12989544</v>
      </c>
      <c r="Q17" s="3">
        <v>39560040</v>
      </c>
      <c r="R17" s="3"/>
    </row>
    <row r="18" spans="1:18" x14ac:dyDescent="0.3">
      <c r="A18" t="s">
        <v>31</v>
      </c>
      <c r="B18" t="s">
        <v>156</v>
      </c>
      <c r="C18">
        <v>3.83</v>
      </c>
      <c r="D18">
        <v>426882208</v>
      </c>
      <c r="F18" s="2" t="s">
        <v>29</v>
      </c>
      <c r="G18" s="3">
        <v>699482496</v>
      </c>
      <c r="H18" s="3">
        <v>1110610560</v>
      </c>
      <c r="I18" s="3">
        <v>748240384</v>
      </c>
      <c r="J18" s="3">
        <v>184601152</v>
      </c>
      <c r="K18" s="3">
        <v>7140598</v>
      </c>
      <c r="L18" s="3">
        <v>15678299</v>
      </c>
      <c r="M18" s="3">
        <v>59597812</v>
      </c>
      <c r="N18" s="3">
        <v>15410837</v>
      </c>
      <c r="O18" s="3">
        <v>110610448</v>
      </c>
      <c r="P18" s="3">
        <v>9256007</v>
      </c>
      <c r="Q18" s="3">
        <v>26047536</v>
      </c>
      <c r="R18" s="3"/>
    </row>
    <row r="19" spans="1:18" x14ac:dyDescent="0.3">
      <c r="A19" t="s">
        <v>32</v>
      </c>
      <c r="B19" t="s">
        <v>156</v>
      </c>
      <c r="C19">
        <v>3.84</v>
      </c>
      <c r="D19">
        <v>505717376</v>
      </c>
      <c r="F19" s="2" t="s">
        <v>30</v>
      </c>
      <c r="G19" s="3">
        <v>700354240</v>
      </c>
      <c r="H19" s="3">
        <v>1114604800</v>
      </c>
      <c r="I19" s="3">
        <v>717082496</v>
      </c>
      <c r="J19" s="3">
        <v>205788480</v>
      </c>
      <c r="K19" s="3">
        <v>6409392</v>
      </c>
      <c r="L19" s="3">
        <v>14032639</v>
      </c>
      <c r="M19" s="3">
        <v>63718604</v>
      </c>
      <c r="N19" s="3">
        <v>16387244</v>
      </c>
      <c r="O19" s="3">
        <v>128790568</v>
      </c>
      <c r="P19" s="3">
        <v>10490391</v>
      </c>
      <c r="Q19" s="3">
        <v>27028970</v>
      </c>
      <c r="R19" s="3"/>
    </row>
    <row r="20" spans="1:18" x14ac:dyDescent="0.3">
      <c r="A20" t="s">
        <v>33</v>
      </c>
      <c r="B20" t="s">
        <v>156</v>
      </c>
      <c r="C20">
        <v>3.83</v>
      </c>
      <c r="D20">
        <v>525882720</v>
      </c>
      <c r="F20" s="2" t="s">
        <v>31</v>
      </c>
      <c r="G20" s="3">
        <v>426882208</v>
      </c>
      <c r="H20" s="3">
        <v>682666752</v>
      </c>
      <c r="I20" s="3">
        <v>391621984</v>
      </c>
      <c r="J20" s="3">
        <v>105373736</v>
      </c>
      <c r="K20" s="3">
        <v>7810762</v>
      </c>
      <c r="L20" s="3">
        <v>26963930</v>
      </c>
      <c r="M20" s="3">
        <v>62812740</v>
      </c>
      <c r="N20" s="3">
        <v>13592603</v>
      </c>
      <c r="O20" s="3">
        <v>73065168</v>
      </c>
      <c r="P20" s="3">
        <v>6889724</v>
      </c>
      <c r="Q20" s="3">
        <v>22433066</v>
      </c>
      <c r="R20" s="3"/>
    </row>
    <row r="21" spans="1:18" x14ac:dyDescent="0.3">
      <c r="A21" t="s">
        <v>34</v>
      </c>
      <c r="B21" t="s">
        <v>156</v>
      </c>
      <c r="C21">
        <v>3.81</v>
      </c>
      <c r="D21">
        <v>675875136</v>
      </c>
      <c r="F21" s="2" t="s">
        <v>32</v>
      </c>
      <c r="G21" s="3">
        <v>505717376</v>
      </c>
      <c r="H21" s="3">
        <v>771341440</v>
      </c>
      <c r="I21" s="3">
        <v>480931168</v>
      </c>
      <c r="J21" s="3">
        <v>116617496</v>
      </c>
      <c r="K21" s="3">
        <v>6793440</v>
      </c>
      <c r="L21" s="3">
        <v>17618982</v>
      </c>
      <c r="M21" s="3">
        <v>60775136</v>
      </c>
      <c r="N21" s="3">
        <v>13978030</v>
      </c>
      <c r="O21" s="3">
        <v>100788720</v>
      </c>
      <c r="P21" s="3">
        <v>7268565</v>
      </c>
      <c r="Q21" s="3">
        <v>24241466</v>
      </c>
      <c r="R21" s="3"/>
    </row>
    <row r="22" spans="1:18" x14ac:dyDescent="0.3">
      <c r="A22" t="s">
        <v>35</v>
      </c>
      <c r="B22" t="s">
        <v>156</v>
      </c>
      <c r="C22">
        <v>3.82</v>
      </c>
      <c r="D22">
        <v>735832576</v>
      </c>
      <c r="F22" s="2" t="s">
        <v>33</v>
      </c>
      <c r="G22" s="3">
        <v>525882720</v>
      </c>
      <c r="H22" s="3">
        <v>736463680</v>
      </c>
      <c r="I22" s="3">
        <v>453736448</v>
      </c>
      <c r="J22" s="3">
        <v>127664200</v>
      </c>
      <c r="K22" s="3">
        <v>7316186</v>
      </c>
      <c r="L22" s="3">
        <v>19791086</v>
      </c>
      <c r="M22" s="3">
        <v>61370456</v>
      </c>
      <c r="N22" s="3">
        <v>14144189</v>
      </c>
      <c r="O22" s="3">
        <v>92590040</v>
      </c>
      <c r="P22" s="3">
        <v>7990056</v>
      </c>
      <c r="Q22" s="3">
        <v>26016938</v>
      </c>
      <c r="R22" s="3"/>
    </row>
    <row r="23" spans="1:18" x14ac:dyDescent="0.3">
      <c r="A23" t="s">
        <v>36</v>
      </c>
      <c r="B23" t="s">
        <v>156</v>
      </c>
      <c r="C23">
        <v>3.83</v>
      </c>
      <c r="D23">
        <v>585364864</v>
      </c>
      <c r="F23" s="2" t="s">
        <v>34</v>
      </c>
      <c r="G23" s="3">
        <v>675875136</v>
      </c>
      <c r="H23" s="3">
        <v>1122151168</v>
      </c>
      <c r="I23" s="3">
        <v>695292928</v>
      </c>
      <c r="J23" s="3">
        <v>172442928</v>
      </c>
      <c r="K23" s="3">
        <v>4552833</v>
      </c>
      <c r="L23" s="3">
        <v>12260740</v>
      </c>
      <c r="M23" s="3">
        <v>58087292</v>
      </c>
      <c r="N23" s="3">
        <v>15356559</v>
      </c>
      <c r="O23" s="3">
        <v>105963528</v>
      </c>
      <c r="P23" s="3">
        <v>8629580</v>
      </c>
      <c r="Q23" s="3">
        <v>22799004</v>
      </c>
      <c r="R23" s="3"/>
    </row>
    <row r="24" spans="1:18" x14ac:dyDescent="0.3">
      <c r="A24" t="s">
        <v>37</v>
      </c>
      <c r="B24" t="s">
        <v>156</v>
      </c>
      <c r="C24">
        <v>3.81</v>
      </c>
      <c r="D24">
        <v>412446848</v>
      </c>
      <c r="F24" s="2" t="s">
        <v>35</v>
      </c>
      <c r="G24" s="3">
        <v>735832576</v>
      </c>
      <c r="H24" s="3">
        <v>1184066688</v>
      </c>
      <c r="I24" s="3">
        <v>781160832</v>
      </c>
      <c r="J24" s="3">
        <v>191471648</v>
      </c>
      <c r="K24" s="3">
        <v>8703602</v>
      </c>
      <c r="L24" s="3">
        <v>21016902</v>
      </c>
      <c r="M24" s="3">
        <v>69782144</v>
      </c>
      <c r="N24" s="3">
        <v>17330588</v>
      </c>
      <c r="O24" s="3">
        <v>125642912</v>
      </c>
      <c r="P24" s="3">
        <v>10157480</v>
      </c>
      <c r="Q24" s="3">
        <v>27256020</v>
      </c>
      <c r="R24" s="3"/>
    </row>
    <row r="25" spans="1:18" x14ac:dyDescent="0.3">
      <c r="A25" t="s">
        <v>38</v>
      </c>
      <c r="B25" t="s">
        <v>156</v>
      </c>
      <c r="C25">
        <v>3.82</v>
      </c>
      <c r="D25">
        <v>478062528</v>
      </c>
      <c r="F25" s="2" t="s">
        <v>36</v>
      </c>
      <c r="G25" s="3">
        <v>585364864</v>
      </c>
      <c r="H25" s="3">
        <v>1075921664</v>
      </c>
      <c r="I25" s="3">
        <v>693352256</v>
      </c>
      <c r="J25" s="3">
        <v>161775856</v>
      </c>
      <c r="K25" s="3">
        <v>5156957</v>
      </c>
      <c r="L25" s="3">
        <v>11351342</v>
      </c>
      <c r="M25" s="3">
        <v>53263348</v>
      </c>
      <c r="N25" s="3">
        <v>13688413</v>
      </c>
      <c r="O25" s="3">
        <v>112613040</v>
      </c>
      <c r="P25" s="3">
        <v>8409586</v>
      </c>
      <c r="Q25" s="3">
        <v>22426286</v>
      </c>
      <c r="R25" s="3"/>
    </row>
    <row r="26" spans="1:18" x14ac:dyDescent="0.3">
      <c r="A26" t="s">
        <v>39</v>
      </c>
      <c r="B26" t="s">
        <v>156</v>
      </c>
      <c r="C26">
        <v>3.8</v>
      </c>
      <c r="D26">
        <v>597301696</v>
      </c>
      <c r="F26" s="2" t="s">
        <v>37</v>
      </c>
      <c r="G26" s="3">
        <v>412446848</v>
      </c>
      <c r="H26" s="3">
        <v>685145088</v>
      </c>
      <c r="I26" s="3">
        <v>440859328</v>
      </c>
      <c r="J26" s="3">
        <v>95835816</v>
      </c>
      <c r="K26" s="3">
        <v>5512108</v>
      </c>
      <c r="L26" s="3">
        <v>13931219</v>
      </c>
      <c r="M26" s="3">
        <v>46823180</v>
      </c>
      <c r="N26" s="3">
        <v>10587194</v>
      </c>
      <c r="O26" s="3">
        <v>76158400</v>
      </c>
      <c r="P26" s="3">
        <v>6056710</v>
      </c>
      <c r="Q26" s="3">
        <v>17791272</v>
      </c>
      <c r="R26" s="3"/>
    </row>
    <row r="27" spans="1:18" x14ac:dyDescent="0.3">
      <c r="A27" t="s">
        <v>40</v>
      </c>
      <c r="B27" t="s">
        <v>156</v>
      </c>
      <c r="C27">
        <v>3.82</v>
      </c>
      <c r="D27">
        <v>533766560</v>
      </c>
      <c r="F27" s="2" t="s">
        <v>38</v>
      </c>
      <c r="G27" s="3">
        <v>478062528</v>
      </c>
      <c r="H27" s="3">
        <v>735023360</v>
      </c>
      <c r="I27" s="3">
        <v>434456576</v>
      </c>
      <c r="J27" s="3">
        <v>113978696</v>
      </c>
      <c r="K27" s="3">
        <v>6921757</v>
      </c>
      <c r="L27" s="3">
        <v>17015112</v>
      </c>
      <c r="M27" s="3">
        <v>57292896</v>
      </c>
      <c r="N27" s="3">
        <v>13412201</v>
      </c>
      <c r="O27" s="3">
        <v>84287160</v>
      </c>
      <c r="P27" s="3">
        <v>7752264</v>
      </c>
      <c r="Q27" s="3">
        <v>22237402</v>
      </c>
      <c r="R27" s="3"/>
    </row>
    <row r="28" spans="1:18" x14ac:dyDescent="0.3">
      <c r="A28" t="s">
        <v>41</v>
      </c>
      <c r="B28" t="s">
        <v>156</v>
      </c>
      <c r="C28">
        <v>3.83</v>
      </c>
      <c r="D28">
        <v>764741824</v>
      </c>
      <c r="F28" s="2" t="s">
        <v>39</v>
      </c>
      <c r="G28" s="3">
        <v>597301696</v>
      </c>
      <c r="H28" s="3">
        <v>710298176</v>
      </c>
      <c r="I28" s="3">
        <v>501848896</v>
      </c>
      <c r="J28" s="3">
        <v>202173104</v>
      </c>
      <c r="K28" s="3">
        <v>10850214</v>
      </c>
      <c r="L28" s="3">
        <v>23812884</v>
      </c>
      <c r="M28" s="3">
        <v>65348512</v>
      </c>
      <c r="N28" s="3">
        <v>16090399</v>
      </c>
      <c r="O28" s="3">
        <v>142093472</v>
      </c>
      <c r="P28" s="3">
        <v>9984144</v>
      </c>
      <c r="Q28" s="3">
        <v>20887116</v>
      </c>
      <c r="R28" s="3"/>
    </row>
    <row r="29" spans="1:18" x14ac:dyDescent="0.3">
      <c r="A29" t="s">
        <v>42</v>
      </c>
      <c r="B29" t="s">
        <v>156</v>
      </c>
      <c r="C29">
        <v>3.83</v>
      </c>
      <c r="D29">
        <v>618659200</v>
      </c>
      <c r="F29" s="2" t="s">
        <v>40</v>
      </c>
      <c r="G29" s="3">
        <v>533766560</v>
      </c>
      <c r="H29" s="3">
        <v>759198656</v>
      </c>
      <c r="I29" s="3">
        <v>486020000</v>
      </c>
      <c r="J29" s="3">
        <v>137146176</v>
      </c>
      <c r="K29" s="3">
        <v>9149838</v>
      </c>
      <c r="L29" s="3">
        <v>21697494</v>
      </c>
      <c r="M29" s="3">
        <v>65937920</v>
      </c>
      <c r="N29" s="3">
        <v>14682530</v>
      </c>
      <c r="O29" s="3">
        <v>100691672</v>
      </c>
      <c r="P29" s="3">
        <v>8202066</v>
      </c>
      <c r="Q29" s="3">
        <v>25577500</v>
      </c>
      <c r="R29" s="3"/>
    </row>
    <row r="30" spans="1:18" x14ac:dyDescent="0.3">
      <c r="A30" t="s">
        <v>43</v>
      </c>
      <c r="B30" t="s">
        <v>156</v>
      </c>
      <c r="C30">
        <v>3.83</v>
      </c>
      <c r="D30">
        <v>644120768</v>
      </c>
      <c r="F30" s="2" t="s">
        <v>41</v>
      </c>
      <c r="G30" s="3">
        <v>764741824</v>
      </c>
      <c r="H30" s="3">
        <v>1176263296</v>
      </c>
      <c r="I30" s="3">
        <v>757080128</v>
      </c>
      <c r="J30" s="3">
        <v>207820832</v>
      </c>
      <c r="K30" s="3">
        <v>6755348</v>
      </c>
      <c r="L30" s="3">
        <v>14631359</v>
      </c>
      <c r="M30" s="3">
        <v>62677524</v>
      </c>
      <c r="N30" s="3">
        <v>16512378</v>
      </c>
      <c r="O30" s="3">
        <v>119624376</v>
      </c>
      <c r="P30" s="3">
        <v>10117562</v>
      </c>
      <c r="Q30" s="3">
        <v>27688746</v>
      </c>
      <c r="R30" s="3"/>
    </row>
    <row r="31" spans="1:18" x14ac:dyDescent="0.3">
      <c r="A31" t="s">
        <v>44</v>
      </c>
      <c r="B31" t="s">
        <v>156</v>
      </c>
      <c r="C31">
        <v>3.82</v>
      </c>
      <c r="D31">
        <v>592360512</v>
      </c>
      <c r="F31" s="2" t="s">
        <v>42</v>
      </c>
      <c r="G31" s="3">
        <v>618659200</v>
      </c>
      <c r="H31" s="3">
        <v>1088280448</v>
      </c>
      <c r="I31" s="3">
        <v>702005760</v>
      </c>
      <c r="J31" s="3">
        <v>143049296</v>
      </c>
      <c r="K31" s="3">
        <v>5704053</v>
      </c>
      <c r="L31" s="3">
        <v>12438613</v>
      </c>
      <c r="M31" s="3">
        <v>55025864</v>
      </c>
      <c r="N31" s="3">
        <v>14006848</v>
      </c>
      <c r="O31" s="3">
        <v>102137784</v>
      </c>
      <c r="P31" s="3">
        <v>8190757</v>
      </c>
      <c r="Q31" s="3">
        <v>21525286</v>
      </c>
      <c r="R31" s="3"/>
    </row>
    <row r="32" spans="1:18" x14ac:dyDescent="0.3">
      <c r="A32" t="s">
        <v>45</v>
      </c>
      <c r="B32" t="s">
        <v>156</v>
      </c>
      <c r="C32">
        <v>3.81</v>
      </c>
      <c r="D32">
        <v>413584288</v>
      </c>
      <c r="F32" s="2" t="s">
        <v>43</v>
      </c>
      <c r="G32" s="3">
        <v>644120768</v>
      </c>
      <c r="H32" s="3">
        <v>788870400</v>
      </c>
      <c r="I32" s="3">
        <v>525478592</v>
      </c>
      <c r="J32" s="3">
        <v>204556320</v>
      </c>
      <c r="K32" s="3">
        <v>11170390</v>
      </c>
      <c r="L32" s="3">
        <v>20297960</v>
      </c>
      <c r="M32" s="3">
        <v>65988760</v>
      </c>
      <c r="N32" s="3">
        <v>17865352</v>
      </c>
      <c r="O32" s="3">
        <v>144570800</v>
      </c>
      <c r="P32" s="3">
        <v>11413889</v>
      </c>
      <c r="Q32" s="3">
        <v>32267470</v>
      </c>
      <c r="R32" s="3"/>
    </row>
    <row r="33" spans="1:18" x14ac:dyDescent="0.3">
      <c r="A33" t="s">
        <v>46</v>
      </c>
      <c r="B33" t="s">
        <v>156</v>
      </c>
      <c r="C33">
        <v>3.79</v>
      </c>
      <c r="D33">
        <v>622996736</v>
      </c>
      <c r="F33" s="2" t="s">
        <v>44</v>
      </c>
      <c r="G33" s="3">
        <v>592360512</v>
      </c>
      <c r="H33" s="3">
        <v>718775680</v>
      </c>
      <c r="I33" s="3">
        <v>501535328</v>
      </c>
      <c r="J33" s="3">
        <v>182999984</v>
      </c>
      <c r="K33" s="3">
        <v>7235873</v>
      </c>
      <c r="L33" s="3">
        <v>18431762</v>
      </c>
      <c r="M33" s="3">
        <v>60326056</v>
      </c>
      <c r="N33" s="3">
        <v>14731275</v>
      </c>
      <c r="O33" s="3">
        <v>125558648</v>
      </c>
      <c r="P33" s="3">
        <v>9284112</v>
      </c>
      <c r="Q33" s="3">
        <v>27847922</v>
      </c>
      <c r="R33" s="3"/>
    </row>
    <row r="34" spans="1:18" x14ac:dyDescent="0.3">
      <c r="A34" t="s">
        <v>47</v>
      </c>
      <c r="B34" t="s">
        <v>156</v>
      </c>
      <c r="C34">
        <v>3.81</v>
      </c>
      <c r="D34">
        <v>421094080</v>
      </c>
      <c r="F34" s="2" t="s">
        <v>45</v>
      </c>
      <c r="G34" s="3">
        <v>413584288</v>
      </c>
      <c r="H34" s="3">
        <v>707643264</v>
      </c>
      <c r="I34" s="3">
        <v>468436800</v>
      </c>
      <c r="J34" s="3">
        <v>156783728</v>
      </c>
      <c r="K34" s="3">
        <v>5703385</v>
      </c>
      <c r="L34" s="3">
        <v>14187496</v>
      </c>
      <c r="M34" s="3">
        <v>52665324</v>
      </c>
      <c r="N34" s="3">
        <v>12619338</v>
      </c>
      <c r="O34" s="3">
        <v>129327256</v>
      </c>
      <c r="P34" s="3">
        <v>7195855</v>
      </c>
      <c r="Q34" s="3">
        <v>21735856</v>
      </c>
      <c r="R34" s="3"/>
    </row>
    <row r="35" spans="1:18" x14ac:dyDescent="0.3">
      <c r="A35" t="s">
        <v>4</v>
      </c>
      <c r="B35" t="s">
        <v>156</v>
      </c>
      <c r="C35">
        <v>4.09</v>
      </c>
      <c r="D35">
        <v>132807</v>
      </c>
      <c r="F35" s="2" t="s">
        <v>46</v>
      </c>
      <c r="G35" s="3">
        <v>622996736</v>
      </c>
      <c r="H35" s="3">
        <v>1091281280</v>
      </c>
      <c r="I35" s="3">
        <v>729688640</v>
      </c>
      <c r="J35" s="3">
        <v>194343872</v>
      </c>
      <c r="K35" s="3">
        <v>6661927</v>
      </c>
      <c r="L35" s="3">
        <v>14074115</v>
      </c>
      <c r="M35" s="3">
        <v>61991648</v>
      </c>
      <c r="N35" s="3">
        <v>15284519</v>
      </c>
      <c r="O35" s="3">
        <v>123960720</v>
      </c>
      <c r="P35" s="3">
        <v>9439496</v>
      </c>
      <c r="Q35" s="3">
        <v>25343960</v>
      </c>
      <c r="R35" s="3"/>
    </row>
    <row r="36" spans="1:18" x14ac:dyDescent="0.3">
      <c r="A36" t="s">
        <v>6</v>
      </c>
      <c r="B36" t="s">
        <v>156</v>
      </c>
      <c r="C36">
        <v>4.33</v>
      </c>
      <c r="D36">
        <v>388046</v>
      </c>
      <c r="F36" s="2" t="s">
        <v>47</v>
      </c>
      <c r="G36" s="3">
        <v>421094080</v>
      </c>
      <c r="H36" s="3">
        <v>762492864</v>
      </c>
      <c r="I36" s="3">
        <v>483414560</v>
      </c>
      <c r="J36" s="3">
        <v>158529360</v>
      </c>
      <c r="K36" s="3">
        <v>8580491</v>
      </c>
      <c r="L36" s="3">
        <v>17253586</v>
      </c>
      <c r="M36" s="3">
        <v>54561568</v>
      </c>
      <c r="N36" s="3">
        <v>12576394</v>
      </c>
      <c r="O36" s="3">
        <v>126554928</v>
      </c>
      <c r="P36" s="3">
        <v>7498901</v>
      </c>
      <c r="Q36" s="3">
        <v>21946352</v>
      </c>
      <c r="R36" s="3"/>
    </row>
    <row r="37" spans="1:18" x14ac:dyDescent="0.3">
      <c r="A37" t="s">
        <v>7</v>
      </c>
      <c r="B37" t="s">
        <v>156</v>
      </c>
      <c r="C37">
        <v>4.1100000000000003</v>
      </c>
      <c r="D37">
        <v>206384304</v>
      </c>
      <c r="F37" s="2" t="s">
        <v>4</v>
      </c>
      <c r="G37" s="3">
        <v>132807</v>
      </c>
      <c r="H37" s="3">
        <v>0</v>
      </c>
      <c r="I37" s="3">
        <v>0</v>
      </c>
      <c r="J37" s="3">
        <v>0</v>
      </c>
      <c r="K37" s="3">
        <v>0</v>
      </c>
      <c r="L37" s="3">
        <v>645945</v>
      </c>
      <c r="M37" s="3">
        <v>752620</v>
      </c>
      <c r="N37" s="3">
        <v>0</v>
      </c>
      <c r="O37" s="3">
        <v>0</v>
      </c>
      <c r="P37" s="3">
        <v>45656</v>
      </c>
      <c r="Q37" s="3">
        <v>232551</v>
      </c>
      <c r="R37" s="3"/>
    </row>
    <row r="38" spans="1:18" x14ac:dyDescent="0.3">
      <c r="A38" t="s">
        <v>8</v>
      </c>
      <c r="B38" t="s">
        <v>156</v>
      </c>
      <c r="C38">
        <v>4.22</v>
      </c>
      <c r="D38">
        <v>200511312</v>
      </c>
      <c r="F38" s="2" t="s">
        <v>6</v>
      </c>
      <c r="G38" s="3">
        <v>388046</v>
      </c>
      <c r="H38" s="3">
        <v>0</v>
      </c>
      <c r="I38" s="3">
        <v>0</v>
      </c>
      <c r="J38" s="3">
        <v>0</v>
      </c>
      <c r="K38" s="3">
        <v>0</v>
      </c>
      <c r="L38" s="3">
        <v>535078</v>
      </c>
      <c r="M38" s="3">
        <v>0</v>
      </c>
      <c r="N38" s="3">
        <v>0</v>
      </c>
      <c r="O38" s="3">
        <v>15194</v>
      </c>
      <c r="P38" s="3">
        <v>0</v>
      </c>
      <c r="Q38" s="3">
        <v>691433</v>
      </c>
      <c r="R38" s="3"/>
    </row>
    <row r="39" spans="1:18" x14ac:dyDescent="0.3">
      <c r="A39" t="s">
        <v>9</v>
      </c>
      <c r="B39" t="s">
        <v>156</v>
      </c>
      <c r="C39">
        <v>4.0199999999999996</v>
      </c>
      <c r="D39">
        <v>393145</v>
      </c>
      <c r="F39" s="2" t="s">
        <v>7</v>
      </c>
      <c r="G39" s="3">
        <v>206384304</v>
      </c>
      <c r="H39" s="3">
        <v>0</v>
      </c>
      <c r="I39" s="3">
        <v>305131360</v>
      </c>
      <c r="J39" s="3">
        <v>125333240</v>
      </c>
      <c r="K39" s="3">
        <v>13687993</v>
      </c>
      <c r="L39" s="3">
        <v>23555146</v>
      </c>
      <c r="M39" s="3">
        <v>44495260</v>
      </c>
      <c r="N39" s="3">
        <v>9264288</v>
      </c>
      <c r="O39" s="3">
        <v>40029512</v>
      </c>
      <c r="P39" s="3">
        <v>6190330</v>
      </c>
      <c r="Q39" s="3">
        <v>17728974</v>
      </c>
      <c r="R39" s="3"/>
    </row>
    <row r="40" spans="1:18" x14ac:dyDescent="0.3">
      <c r="A40" t="s">
        <v>10</v>
      </c>
      <c r="B40" t="s">
        <v>156</v>
      </c>
      <c r="C40">
        <v>4.63</v>
      </c>
      <c r="D40">
        <v>5302849</v>
      </c>
      <c r="F40" s="2" t="s">
        <v>8</v>
      </c>
      <c r="G40" s="3">
        <v>200511312</v>
      </c>
      <c r="H40" s="3">
        <v>0</v>
      </c>
      <c r="I40" s="3">
        <v>282786144</v>
      </c>
      <c r="J40" s="3">
        <v>108237576</v>
      </c>
      <c r="K40" s="3">
        <v>9796538</v>
      </c>
      <c r="L40" s="3">
        <v>15123525</v>
      </c>
      <c r="M40" s="3">
        <v>32945160</v>
      </c>
      <c r="N40" s="3">
        <v>6996368</v>
      </c>
      <c r="O40" s="3">
        <v>27732102</v>
      </c>
      <c r="P40" s="3">
        <v>4277665</v>
      </c>
      <c r="Q40" s="3">
        <v>13532143</v>
      </c>
      <c r="R40" s="3"/>
    </row>
    <row r="41" spans="1:18" x14ac:dyDescent="0.3">
      <c r="A41" t="s">
        <v>11</v>
      </c>
      <c r="B41" t="s">
        <v>156</v>
      </c>
      <c r="C41">
        <v>4.12</v>
      </c>
      <c r="D41">
        <v>230771184</v>
      </c>
      <c r="F41" s="2" t="s">
        <v>9</v>
      </c>
      <c r="G41" s="3">
        <v>393145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268814</v>
      </c>
      <c r="N41" s="3">
        <v>0</v>
      </c>
      <c r="O41" s="3">
        <v>0</v>
      </c>
      <c r="P41" s="3">
        <v>28021</v>
      </c>
      <c r="Q41" s="3">
        <v>549901</v>
      </c>
      <c r="R41" s="3"/>
    </row>
    <row r="42" spans="1:18" x14ac:dyDescent="0.3">
      <c r="A42" t="s">
        <v>12</v>
      </c>
      <c r="B42" t="s">
        <v>156</v>
      </c>
      <c r="C42">
        <v>4.22</v>
      </c>
      <c r="D42">
        <v>203538544</v>
      </c>
      <c r="F42" s="2" t="s">
        <v>10</v>
      </c>
      <c r="G42" s="3">
        <v>5302849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569266</v>
      </c>
      <c r="R42" s="3"/>
    </row>
    <row r="43" spans="1:18" x14ac:dyDescent="0.3">
      <c r="A43" t="s">
        <v>13</v>
      </c>
      <c r="B43" t="s">
        <v>156</v>
      </c>
      <c r="C43">
        <v>4.1399999999999997</v>
      </c>
      <c r="D43">
        <v>196503776</v>
      </c>
      <c r="F43" s="2" t="s">
        <v>11</v>
      </c>
      <c r="G43" s="3">
        <v>230771184</v>
      </c>
      <c r="H43" s="3">
        <v>0</v>
      </c>
      <c r="I43" s="3">
        <v>300515776</v>
      </c>
      <c r="J43" s="3">
        <v>119993552</v>
      </c>
      <c r="K43" s="3">
        <v>13747905</v>
      </c>
      <c r="L43" s="3">
        <v>21169190</v>
      </c>
      <c r="M43" s="3">
        <v>46300776</v>
      </c>
      <c r="N43" s="3">
        <v>9518058</v>
      </c>
      <c r="O43" s="3">
        <v>40983436</v>
      </c>
      <c r="P43" s="3">
        <v>5880592</v>
      </c>
      <c r="Q43" s="3">
        <v>16852150</v>
      </c>
      <c r="R43" s="3"/>
    </row>
    <row r="44" spans="1:18" x14ac:dyDescent="0.3">
      <c r="A44" t="s">
        <v>14</v>
      </c>
      <c r="B44" t="s">
        <v>156</v>
      </c>
      <c r="C44">
        <v>4.22</v>
      </c>
      <c r="D44">
        <v>196066768</v>
      </c>
      <c r="F44" s="2" t="s">
        <v>12</v>
      </c>
      <c r="G44" s="3">
        <v>203538544</v>
      </c>
      <c r="H44" s="3">
        <v>0</v>
      </c>
      <c r="I44" s="3">
        <v>296164704</v>
      </c>
      <c r="J44" s="3">
        <v>105030392</v>
      </c>
      <c r="K44" s="3">
        <v>10335528</v>
      </c>
      <c r="L44" s="3">
        <v>15625227</v>
      </c>
      <c r="M44" s="3">
        <v>35761500</v>
      </c>
      <c r="N44" s="3">
        <v>7166556</v>
      </c>
      <c r="O44" s="3">
        <v>29997520</v>
      </c>
      <c r="P44" s="3">
        <v>5089837</v>
      </c>
      <c r="Q44" s="3">
        <v>13070148</v>
      </c>
      <c r="R44" s="3"/>
    </row>
    <row r="45" spans="1:18" x14ac:dyDescent="0.3">
      <c r="A45" t="s">
        <v>15</v>
      </c>
      <c r="B45" t="s">
        <v>159</v>
      </c>
      <c r="C45">
        <v>5.6</v>
      </c>
      <c r="D45">
        <v>0</v>
      </c>
      <c r="F45" s="2" t="s">
        <v>13</v>
      </c>
      <c r="G45" s="3">
        <v>196503776</v>
      </c>
      <c r="H45" s="3">
        <v>0</v>
      </c>
      <c r="I45" s="3">
        <v>328873312</v>
      </c>
      <c r="J45" s="3">
        <v>135625696</v>
      </c>
      <c r="K45" s="3">
        <v>14338511</v>
      </c>
      <c r="L45" s="3">
        <v>22248314</v>
      </c>
      <c r="M45" s="3">
        <v>48460624</v>
      </c>
      <c r="N45" s="3">
        <v>10296367</v>
      </c>
      <c r="O45" s="3">
        <v>39433812</v>
      </c>
      <c r="P45" s="3">
        <v>6586955</v>
      </c>
      <c r="Q45" s="3">
        <v>17855596</v>
      </c>
      <c r="R45" s="3"/>
    </row>
    <row r="46" spans="1:18" x14ac:dyDescent="0.3">
      <c r="A46" t="s">
        <v>16</v>
      </c>
      <c r="B46" t="s">
        <v>159</v>
      </c>
      <c r="C46">
        <v>5.61</v>
      </c>
      <c r="D46">
        <v>0</v>
      </c>
      <c r="F46" s="2" t="s">
        <v>14</v>
      </c>
      <c r="G46" s="3">
        <v>196066768</v>
      </c>
      <c r="H46" s="3">
        <v>0</v>
      </c>
      <c r="I46" s="3">
        <v>305346752</v>
      </c>
      <c r="J46" s="3">
        <v>101995984</v>
      </c>
      <c r="K46" s="3">
        <v>9700308</v>
      </c>
      <c r="L46" s="3">
        <v>15503349</v>
      </c>
      <c r="M46" s="3">
        <v>35082656</v>
      </c>
      <c r="N46" s="3">
        <v>7207416</v>
      </c>
      <c r="O46" s="3">
        <v>28337232</v>
      </c>
      <c r="P46" s="3">
        <v>4469786</v>
      </c>
      <c r="Q46" s="3">
        <v>10721039</v>
      </c>
      <c r="R46" s="3"/>
    </row>
    <row r="47" spans="1:18" x14ac:dyDescent="0.3">
      <c r="A47" t="s">
        <v>17</v>
      </c>
      <c r="B47" t="s">
        <v>159</v>
      </c>
      <c r="C47">
        <v>6.31</v>
      </c>
      <c r="D47">
        <v>755994752</v>
      </c>
      <c r="F47" s="2" t="s">
        <v>160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t="s">
        <v>18</v>
      </c>
      <c r="B48" t="s">
        <v>159</v>
      </c>
      <c r="C48">
        <v>5.51</v>
      </c>
      <c r="D48">
        <v>806211648</v>
      </c>
    </row>
    <row r="49" spans="1:4" x14ac:dyDescent="0.3">
      <c r="A49" t="s">
        <v>19</v>
      </c>
      <c r="B49" t="s">
        <v>159</v>
      </c>
      <c r="C49">
        <v>5.48</v>
      </c>
      <c r="D49">
        <v>734556480</v>
      </c>
    </row>
    <row r="50" spans="1:4" x14ac:dyDescent="0.3">
      <c r="A50" t="s">
        <v>20</v>
      </c>
      <c r="B50" t="s">
        <v>159</v>
      </c>
      <c r="C50">
        <v>5.53</v>
      </c>
      <c r="D50">
        <v>1109956992</v>
      </c>
    </row>
    <row r="51" spans="1:4" x14ac:dyDescent="0.3">
      <c r="A51" t="s">
        <v>21</v>
      </c>
      <c r="B51" t="s">
        <v>159</v>
      </c>
      <c r="C51">
        <v>6.43</v>
      </c>
      <c r="D51">
        <v>387527552</v>
      </c>
    </row>
    <row r="52" spans="1:4" x14ac:dyDescent="0.3">
      <c r="A52" t="s">
        <v>22</v>
      </c>
      <c r="B52" t="s">
        <v>159</v>
      </c>
      <c r="C52">
        <v>5.51</v>
      </c>
      <c r="D52">
        <v>376551552</v>
      </c>
    </row>
    <row r="53" spans="1:4" x14ac:dyDescent="0.3">
      <c r="A53" t="s">
        <v>23</v>
      </c>
      <c r="B53" t="s">
        <v>159</v>
      </c>
      <c r="C53">
        <v>5.51</v>
      </c>
      <c r="D53">
        <v>531600672</v>
      </c>
    </row>
    <row r="54" spans="1:4" x14ac:dyDescent="0.3">
      <c r="A54" t="s">
        <v>24</v>
      </c>
      <c r="B54" t="s">
        <v>159</v>
      </c>
      <c r="C54">
        <v>5.57</v>
      </c>
      <c r="D54">
        <v>687651776</v>
      </c>
    </row>
    <row r="55" spans="1:4" x14ac:dyDescent="0.3">
      <c r="A55" t="s">
        <v>25</v>
      </c>
      <c r="B55" t="s">
        <v>159</v>
      </c>
      <c r="C55">
        <v>5.52</v>
      </c>
      <c r="D55">
        <v>1119159296</v>
      </c>
    </row>
    <row r="56" spans="1:4" x14ac:dyDescent="0.3">
      <c r="A56" t="s">
        <v>26</v>
      </c>
      <c r="B56" t="s">
        <v>159</v>
      </c>
      <c r="C56">
        <v>5.51</v>
      </c>
      <c r="D56">
        <v>661538304</v>
      </c>
    </row>
    <row r="57" spans="1:4" x14ac:dyDescent="0.3">
      <c r="A57" t="s">
        <v>27</v>
      </c>
      <c r="B57" t="s">
        <v>159</v>
      </c>
      <c r="C57">
        <v>5.56</v>
      </c>
      <c r="D57">
        <v>757244160</v>
      </c>
    </row>
    <row r="58" spans="1:4" x14ac:dyDescent="0.3">
      <c r="A58" t="s">
        <v>28</v>
      </c>
      <c r="B58" t="s">
        <v>159</v>
      </c>
      <c r="C58">
        <v>5.51</v>
      </c>
      <c r="D58">
        <v>1043076928</v>
      </c>
    </row>
    <row r="59" spans="1:4" x14ac:dyDescent="0.3">
      <c r="A59" t="s">
        <v>29</v>
      </c>
      <c r="B59" t="s">
        <v>159</v>
      </c>
      <c r="C59">
        <v>5.54</v>
      </c>
      <c r="D59">
        <v>1110610560</v>
      </c>
    </row>
    <row r="60" spans="1:4" x14ac:dyDescent="0.3">
      <c r="A60" t="s">
        <v>30</v>
      </c>
      <c r="B60" t="s">
        <v>159</v>
      </c>
      <c r="C60">
        <v>5.52</v>
      </c>
      <c r="D60">
        <v>1114604800</v>
      </c>
    </row>
    <row r="61" spans="1:4" x14ac:dyDescent="0.3">
      <c r="A61" t="s">
        <v>31</v>
      </c>
      <c r="B61" t="s">
        <v>159</v>
      </c>
      <c r="C61">
        <v>5.51</v>
      </c>
      <c r="D61">
        <v>682666752</v>
      </c>
    </row>
    <row r="62" spans="1:4" x14ac:dyDescent="0.3">
      <c r="A62" t="s">
        <v>32</v>
      </c>
      <c r="B62" t="s">
        <v>159</v>
      </c>
      <c r="C62">
        <v>5.58</v>
      </c>
      <c r="D62">
        <v>771341440</v>
      </c>
    </row>
    <row r="63" spans="1:4" x14ac:dyDescent="0.3">
      <c r="A63" t="s">
        <v>33</v>
      </c>
      <c r="B63" t="s">
        <v>159</v>
      </c>
      <c r="C63">
        <v>5.48</v>
      </c>
      <c r="D63">
        <v>736463680</v>
      </c>
    </row>
    <row r="64" spans="1:4" x14ac:dyDescent="0.3">
      <c r="A64" t="s">
        <v>34</v>
      </c>
      <c r="B64" t="s">
        <v>159</v>
      </c>
      <c r="C64">
        <v>5.57</v>
      </c>
      <c r="D64">
        <v>1122151168</v>
      </c>
    </row>
    <row r="65" spans="1:4" x14ac:dyDescent="0.3">
      <c r="A65" t="s">
        <v>35</v>
      </c>
      <c r="B65" t="s">
        <v>159</v>
      </c>
      <c r="C65">
        <v>5.51</v>
      </c>
      <c r="D65">
        <v>1184066688</v>
      </c>
    </row>
    <row r="66" spans="1:4" x14ac:dyDescent="0.3">
      <c r="A66" t="s">
        <v>36</v>
      </c>
      <c r="B66" t="s">
        <v>159</v>
      </c>
      <c r="C66">
        <v>5.56</v>
      </c>
      <c r="D66">
        <v>1075921664</v>
      </c>
    </row>
    <row r="67" spans="1:4" x14ac:dyDescent="0.3">
      <c r="A67" t="s">
        <v>37</v>
      </c>
      <c r="B67" t="s">
        <v>159</v>
      </c>
      <c r="C67">
        <v>5.51</v>
      </c>
      <c r="D67">
        <v>685145088</v>
      </c>
    </row>
    <row r="68" spans="1:4" x14ac:dyDescent="0.3">
      <c r="A68" t="s">
        <v>38</v>
      </c>
      <c r="B68" t="s">
        <v>159</v>
      </c>
      <c r="C68">
        <v>5.57</v>
      </c>
      <c r="D68">
        <v>735023360</v>
      </c>
    </row>
    <row r="69" spans="1:4" x14ac:dyDescent="0.3">
      <c r="A69" t="s">
        <v>39</v>
      </c>
      <c r="B69" t="s">
        <v>159</v>
      </c>
      <c r="C69">
        <v>5.48</v>
      </c>
      <c r="D69">
        <v>710298176</v>
      </c>
    </row>
    <row r="70" spans="1:4" x14ac:dyDescent="0.3">
      <c r="A70" t="s">
        <v>40</v>
      </c>
      <c r="B70" t="s">
        <v>159</v>
      </c>
      <c r="C70">
        <v>5.51</v>
      </c>
      <c r="D70">
        <v>759198656</v>
      </c>
    </row>
    <row r="71" spans="1:4" x14ac:dyDescent="0.3">
      <c r="A71" t="s">
        <v>41</v>
      </c>
      <c r="B71" t="s">
        <v>159</v>
      </c>
      <c r="C71">
        <v>5.5</v>
      </c>
      <c r="D71">
        <v>1176263296</v>
      </c>
    </row>
    <row r="72" spans="1:4" x14ac:dyDescent="0.3">
      <c r="A72" t="s">
        <v>42</v>
      </c>
      <c r="B72" t="s">
        <v>159</v>
      </c>
      <c r="C72">
        <v>5.55</v>
      </c>
      <c r="D72">
        <v>1088280448</v>
      </c>
    </row>
    <row r="73" spans="1:4" x14ac:dyDescent="0.3">
      <c r="A73" t="s">
        <v>43</v>
      </c>
      <c r="B73" t="s">
        <v>159</v>
      </c>
      <c r="C73">
        <v>5.53</v>
      </c>
      <c r="D73">
        <v>788870400</v>
      </c>
    </row>
    <row r="74" spans="1:4" x14ac:dyDescent="0.3">
      <c r="A74" t="s">
        <v>44</v>
      </c>
      <c r="B74" t="s">
        <v>159</v>
      </c>
      <c r="C74">
        <v>5.55</v>
      </c>
      <c r="D74">
        <v>718775680</v>
      </c>
    </row>
    <row r="75" spans="1:4" x14ac:dyDescent="0.3">
      <c r="A75" t="s">
        <v>45</v>
      </c>
      <c r="B75" t="s">
        <v>159</v>
      </c>
      <c r="C75">
        <v>5.46</v>
      </c>
      <c r="D75">
        <v>707643264</v>
      </c>
    </row>
    <row r="76" spans="1:4" x14ac:dyDescent="0.3">
      <c r="A76" t="s">
        <v>46</v>
      </c>
      <c r="B76" t="s">
        <v>159</v>
      </c>
      <c r="C76">
        <v>5.52</v>
      </c>
      <c r="D76">
        <v>1091281280</v>
      </c>
    </row>
    <row r="77" spans="1:4" x14ac:dyDescent="0.3">
      <c r="A77" t="s">
        <v>47</v>
      </c>
      <c r="B77" t="s">
        <v>159</v>
      </c>
      <c r="C77">
        <v>5.49</v>
      </c>
      <c r="D77">
        <v>762492864</v>
      </c>
    </row>
    <row r="78" spans="1:4" x14ac:dyDescent="0.3">
      <c r="A78" t="s">
        <v>4</v>
      </c>
      <c r="B78" t="s">
        <v>159</v>
      </c>
      <c r="C78">
        <v>5.99</v>
      </c>
      <c r="D78">
        <v>0</v>
      </c>
    </row>
    <row r="79" spans="1:4" x14ac:dyDescent="0.3">
      <c r="A79" t="s">
        <v>6</v>
      </c>
      <c r="B79" t="s">
        <v>159</v>
      </c>
      <c r="C79">
        <v>5.89</v>
      </c>
      <c r="D79">
        <v>0</v>
      </c>
    </row>
    <row r="80" spans="1:4" x14ac:dyDescent="0.3">
      <c r="A80" t="s">
        <v>7</v>
      </c>
      <c r="B80" t="s">
        <v>159</v>
      </c>
      <c r="C80">
        <v>5.78</v>
      </c>
      <c r="D80">
        <v>0</v>
      </c>
    </row>
    <row r="81" spans="1:4" x14ac:dyDescent="0.3">
      <c r="A81" t="s">
        <v>8</v>
      </c>
      <c r="B81" t="s">
        <v>159</v>
      </c>
      <c r="C81">
        <v>5.66</v>
      </c>
      <c r="D81">
        <v>0</v>
      </c>
    </row>
    <row r="82" spans="1:4" x14ac:dyDescent="0.3">
      <c r="A82" t="s">
        <v>9</v>
      </c>
      <c r="B82" t="s">
        <v>159</v>
      </c>
      <c r="C82">
        <v>5.71</v>
      </c>
      <c r="D82">
        <v>0</v>
      </c>
    </row>
    <row r="83" spans="1:4" x14ac:dyDescent="0.3">
      <c r="A83" t="s">
        <v>10</v>
      </c>
      <c r="B83" t="s">
        <v>159</v>
      </c>
      <c r="C83">
        <v>5.86</v>
      </c>
      <c r="D83">
        <v>0</v>
      </c>
    </row>
    <row r="84" spans="1:4" x14ac:dyDescent="0.3">
      <c r="A84" t="s">
        <v>11</v>
      </c>
      <c r="B84" t="s">
        <v>159</v>
      </c>
      <c r="C84">
        <v>5.71</v>
      </c>
      <c r="D84">
        <v>0</v>
      </c>
    </row>
    <row r="85" spans="1:4" x14ac:dyDescent="0.3">
      <c r="A85" t="s">
        <v>12</v>
      </c>
      <c r="B85" t="s">
        <v>159</v>
      </c>
      <c r="C85">
        <v>5.9</v>
      </c>
      <c r="D85">
        <v>0</v>
      </c>
    </row>
    <row r="86" spans="1:4" x14ac:dyDescent="0.3">
      <c r="A86" t="s">
        <v>13</v>
      </c>
      <c r="B86" t="s">
        <v>159</v>
      </c>
      <c r="C86">
        <v>5.72</v>
      </c>
      <c r="D86">
        <v>0</v>
      </c>
    </row>
    <row r="87" spans="1:4" x14ac:dyDescent="0.3">
      <c r="A87" t="s">
        <v>14</v>
      </c>
      <c r="B87" t="s">
        <v>159</v>
      </c>
      <c r="C87">
        <v>5.44</v>
      </c>
      <c r="D87">
        <v>0</v>
      </c>
    </row>
    <row r="88" spans="1:4" x14ac:dyDescent="0.3">
      <c r="A88" t="s">
        <v>15</v>
      </c>
      <c r="B88" t="s">
        <v>155</v>
      </c>
      <c r="C88">
        <v>5.87</v>
      </c>
      <c r="D88">
        <v>0</v>
      </c>
    </row>
    <row r="89" spans="1:4" x14ac:dyDescent="0.3">
      <c r="A89" t="s">
        <v>16</v>
      </c>
      <c r="B89" t="s">
        <v>155</v>
      </c>
      <c r="C89">
        <v>5.89</v>
      </c>
      <c r="D89">
        <v>0</v>
      </c>
    </row>
    <row r="90" spans="1:4" x14ac:dyDescent="0.3">
      <c r="A90" t="s">
        <v>17</v>
      </c>
      <c r="B90" t="s">
        <v>155</v>
      </c>
      <c r="C90">
        <v>6.51</v>
      </c>
      <c r="D90">
        <v>484285568</v>
      </c>
    </row>
    <row r="91" spans="1:4" x14ac:dyDescent="0.3">
      <c r="A91" t="s">
        <v>18</v>
      </c>
      <c r="B91" t="s">
        <v>155</v>
      </c>
      <c r="C91">
        <v>5.72</v>
      </c>
      <c r="D91">
        <v>508393504</v>
      </c>
    </row>
    <row r="92" spans="1:4" x14ac:dyDescent="0.3">
      <c r="A92" t="s">
        <v>19</v>
      </c>
      <c r="B92" t="s">
        <v>155</v>
      </c>
      <c r="C92">
        <v>5.72</v>
      </c>
      <c r="D92">
        <v>471269088</v>
      </c>
    </row>
    <row r="93" spans="1:4" x14ac:dyDescent="0.3">
      <c r="A93" t="s">
        <v>20</v>
      </c>
      <c r="B93" t="s">
        <v>155</v>
      </c>
      <c r="C93">
        <v>5.73</v>
      </c>
      <c r="D93">
        <v>725311616</v>
      </c>
    </row>
    <row r="94" spans="1:4" x14ac:dyDescent="0.3">
      <c r="A94" t="s">
        <v>21</v>
      </c>
      <c r="B94" t="s">
        <v>155</v>
      </c>
      <c r="C94">
        <v>6.63</v>
      </c>
      <c r="D94">
        <v>248100272</v>
      </c>
    </row>
    <row r="95" spans="1:4" x14ac:dyDescent="0.3">
      <c r="A95" t="s">
        <v>22</v>
      </c>
      <c r="B95" t="s">
        <v>155</v>
      </c>
      <c r="C95">
        <v>5.72</v>
      </c>
      <c r="D95">
        <v>247533344</v>
      </c>
    </row>
    <row r="96" spans="1:4" x14ac:dyDescent="0.3">
      <c r="A96" t="s">
        <v>23</v>
      </c>
      <c r="B96" t="s">
        <v>155</v>
      </c>
      <c r="C96">
        <v>5.72</v>
      </c>
      <c r="D96">
        <v>345600032</v>
      </c>
    </row>
    <row r="97" spans="1:4" x14ac:dyDescent="0.3">
      <c r="A97" t="s">
        <v>24</v>
      </c>
      <c r="B97" t="s">
        <v>155</v>
      </c>
      <c r="C97">
        <v>5.75</v>
      </c>
      <c r="D97">
        <v>458411360</v>
      </c>
    </row>
    <row r="98" spans="1:4" x14ac:dyDescent="0.3">
      <c r="A98" t="s">
        <v>25</v>
      </c>
      <c r="B98" t="s">
        <v>155</v>
      </c>
      <c r="C98">
        <v>5.74</v>
      </c>
      <c r="D98">
        <v>743642048</v>
      </c>
    </row>
    <row r="99" spans="1:4" x14ac:dyDescent="0.3">
      <c r="A99" t="s">
        <v>26</v>
      </c>
      <c r="B99" t="s">
        <v>155</v>
      </c>
      <c r="C99">
        <v>5.76</v>
      </c>
      <c r="D99">
        <v>459707424</v>
      </c>
    </row>
    <row r="100" spans="1:4" x14ac:dyDescent="0.3">
      <c r="A100" t="s">
        <v>27</v>
      </c>
      <c r="B100" t="s">
        <v>155</v>
      </c>
      <c r="C100">
        <v>5.73</v>
      </c>
      <c r="D100">
        <v>489121024</v>
      </c>
    </row>
    <row r="101" spans="1:4" x14ac:dyDescent="0.3">
      <c r="A101" t="s">
        <v>28</v>
      </c>
      <c r="B101" t="s">
        <v>155</v>
      </c>
      <c r="C101">
        <v>5.77</v>
      </c>
      <c r="D101">
        <v>669965888</v>
      </c>
    </row>
    <row r="102" spans="1:4" x14ac:dyDescent="0.3">
      <c r="A102" t="s">
        <v>29</v>
      </c>
      <c r="B102" t="s">
        <v>155</v>
      </c>
      <c r="C102">
        <v>5.78</v>
      </c>
      <c r="D102">
        <v>748240384</v>
      </c>
    </row>
    <row r="103" spans="1:4" x14ac:dyDescent="0.3">
      <c r="A103" t="s">
        <v>30</v>
      </c>
      <c r="B103" t="s">
        <v>155</v>
      </c>
      <c r="C103">
        <v>5.72</v>
      </c>
      <c r="D103">
        <v>717082496</v>
      </c>
    </row>
    <row r="104" spans="1:4" x14ac:dyDescent="0.3">
      <c r="A104" t="s">
        <v>31</v>
      </c>
      <c r="B104" t="s">
        <v>155</v>
      </c>
      <c r="C104">
        <v>5.74</v>
      </c>
      <c r="D104">
        <v>391621984</v>
      </c>
    </row>
    <row r="105" spans="1:4" x14ac:dyDescent="0.3">
      <c r="A105" t="s">
        <v>32</v>
      </c>
      <c r="B105" t="s">
        <v>155</v>
      </c>
      <c r="C105">
        <v>5.8</v>
      </c>
      <c r="D105">
        <v>480931168</v>
      </c>
    </row>
    <row r="106" spans="1:4" x14ac:dyDescent="0.3">
      <c r="A106" t="s">
        <v>33</v>
      </c>
      <c r="B106" t="s">
        <v>155</v>
      </c>
      <c r="C106">
        <v>5.74</v>
      </c>
      <c r="D106">
        <v>453736448</v>
      </c>
    </row>
    <row r="107" spans="1:4" x14ac:dyDescent="0.3">
      <c r="A107" t="s">
        <v>34</v>
      </c>
      <c r="B107" t="s">
        <v>155</v>
      </c>
      <c r="C107">
        <v>5.75</v>
      </c>
      <c r="D107">
        <v>695292928</v>
      </c>
    </row>
    <row r="108" spans="1:4" x14ac:dyDescent="0.3">
      <c r="A108" t="s">
        <v>35</v>
      </c>
      <c r="B108" t="s">
        <v>155</v>
      </c>
      <c r="C108">
        <v>5.74</v>
      </c>
      <c r="D108">
        <v>781160832</v>
      </c>
    </row>
    <row r="109" spans="1:4" x14ac:dyDescent="0.3">
      <c r="A109" t="s">
        <v>36</v>
      </c>
      <c r="B109" t="s">
        <v>155</v>
      </c>
      <c r="C109">
        <v>5.74</v>
      </c>
      <c r="D109">
        <v>693352256</v>
      </c>
    </row>
    <row r="110" spans="1:4" x14ac:dyDescent="0.3">
      <c r="A110" t="s">
        <v>37</v>
      </c>
      <c r="B110" t="s">
        <v>155</v>
      </c>
      <c r="C110">
        <v>5.66</v>
      </c>
      <c r="D110">
        <v>440859328</v>
      </c>
    </row>
    <row r="111" spans="1:4" x14ac:dyDescent="0.3">
      <c r="A111" t="s">
        <v>38</v>
      </c>
      <c r="B111" t="s">
        <v>155</v>
      </c>
      <c r="C111">
        <v>5.75</v>
      </c>
      <c r="D111">
        <v>434456576</v>
      </c>
    </row>
    <row r="112" spans="1:4" x14ac:dyDescent="0.3">
      <c r="A112" t="s">
        <v>39</v>
      </c>
      <c r="B112" t="s">
        <v>155</v>
      </c>
      <c r="C112">
        <v>5.71</v>
      </c>
      <c r="D112">
        <v>501848896</v>
      </c>
    </row>
    <row r="113" spans="1:4" x14ac:dyDescent="0.3">
      <c r="A113" t="s">
        <v>40</v>
      </c>
      <c r="B113" t="s">
        <v>155</v>
      </c>
      <c r="C113">
        <v>5.71</v>
      </c>
      <c r="D113">
        <v>486020000</v>
      </c>
    </row>
    <row r="114" spans="1:4" x14ac:dyDescent="0.3">
      <c r="A114" t="s">
        <v>41</v>
      </c>
      <c r="B114" t="s">
        <v>155</v>
      </c>
      <c r="C114">
        <v>5.73</v>
      </c>
      <c r="D114">
        <v>757080128</v>
      </c>
    </row>
    <row r="115" spans="1:4" x14ac:dyDescent="0.3">
      <c r="A115" t="s">
        <v>42</v>
      </c>
      <c r="B115" t="s">
        <v>155</v>
      </c>
      <c r="C115">
        <v>5.76</v>
      </c>
      <c r="D115">
        <v>702005760</v>
      </c>
    </row>
    <row r="116" spans="1:4" x14ac:dyDescent="0.3">
      <c r="A116" t="s">
        <v>43</v>
      </c>
      <c r="B116" t="s">
        <v>155</v>
      </c>
      <c r="C116">
        <v>5.7</v>
      </c>
      <c r="D116">
        <v>525478592</v>
      </c>
    </row>
    <row r="117" spans="1:4" x14ac:dyDescent="0.3">
      <c r="A117" t="s">
        <v>44</v>
      </c>
      <c r="B117" t="s">
        <v>155</v>
      </c>
      <c r="C117">
        <v>5.78</v>
      </c>
      <c r="D117">
        <v>501535328</v>
      </c>
    </row>
    <row r="118" spans="1:4" x14ac:dyDescent="0.3">
      <c r="A118" t="s">
        <v>45</v>
      </c>
      <c r="B118" t="s">
        <v>155</v>
      </c>
      <c r="C118">
        <v>5.66</v>
      </c>
      <c r="D118">
        <v>468436800</v>
      </c>
    </row>
    <row r="119" spans="1:4" x14ac:dyDescent="0.3">
      <c r="A119" t="s">
        <v>46</v>
      </c>
      <c r="B119" t="s">
        <v>155</v>
      </c>
      <c r="C119">
        <v>5.72</v>
      </c>
      <c r="D119">
        <v>729688640</v>
      </c>
    </row>
    <row r="120" spans="1:4" x14ac:dyDescent="0.3">
      <c r="A120" t="s">
        <v>47</v>
      </c>
      <c r="B120" t="s">
        <v>155</v>
      </c>
      <c r="C120">
        <v>5.72</v>
      </c>
      <c r="D120">
        <v>483414560</v>
      </c>
    </row>
    <row r="121" spans="1:4" x14ac:dyDescent="0.3">
      <c r="A121" t="s">
        <v>4</v>
      </c>
      <c r="B121" t="s">
        <v>155</v>
      </c>
      <c r="C121">
        <v>5.92</v>
      </c>
      <c r="D121">
        <v>0</v>
      </c>
    </row>
    <row r="122" spans="1:4" x14ac:dyDescent="0.3">
      <c r="A122" t="s">
        <v>6</v>
      </c>
      <c r="B122" t="s">
        <v>155</v>
      </c>
      <c r="C122">
        <v>5.9</v>
      </c>
      <c r="D122">
        <v>0</v>
      </c>
    </row>
    <row r="123" spans="1:4" x14ac:dyDescent="0.3">
      <c r="A123" t="s">
        <v>7</v>
      </c>
      <c r="B123" t="s">
        <v>155</v>
      </c>
      <c r="C123">
        <v>6.45</v>
      </c>
      <c r="D123">
        <v>305131360</v>
      </c>
    </row>
    <row r="124" spans="1:4" x14ac:dyDescent="0.3">
      <c r="A124" t="s">
        <v>8</v>
      </c>
      <c r="B124" t="s">
        <v>155</v>
      </c>
      <c r="C124">
        <v>6.58</v>
      </c>
      <c r="D124">
        <v>282786144</v>
      </c>
    </row>
    <row r="125" spans="1:4" x14ac:dyDescent="0.3">
      <c r="A125" t="s">
        <v>9</v>
      </c>
      <c r="B125" t="s">
        <v>155</v>
      </c>
      <c r="C125">
        <v>5.96</v>
      </c>
      <c r="D125">
        <v>0</v>
      </c>
    </row>
    <row r="126" spans="1:4" x14ac:dyDescent="0.3">
      <c r="A126" t="s">
        <v>10</v>
      </c>
      <c r="B126" t="s">
        <v>155</v>
      </c>
      <c r="C126">
        <v>5.92</v>
      </c>
      <c r="D126">
        <v>0</v>
      </c>
    </row>
    <row r="127" spans="1:4" x14ac:dyDescent="0.3">
      <c r="A127" t="s">
        <v>11</v>
      </c>
      <c r="B127" t="s">
        <v>155</v>
      </c>
      <c r="C127">
        <v>6.43</v>
      </c>
      <c r="D127">
        <v>300515776</v>
      </c>
    </row>
    <row r="128" spans="1:4" x14ac:dyDescent="0.3">
      <c r="A128" t="s">
        <v>12</v>
      </c>
      <c r="B128" t="s">
        <v>155</v>
      </c>
      <c r="C128">
        <v>6.58</v>
      </c>
      <c r="D128">
        <v>296164704</v>
      </c>
    </row>
    <row r="129" spans="1:4" x14ac:dyDescent="0.3">
      <c r="A129" t="s">
        <v>13</v>
      </c>
      <c r="B129" t="s">
        <v>155</v>
      </c>
      <c r="C129">
        <v>6.45</v>
      </c>
      <c r="D129">
        <v>328873312</v>
      </c>
    </row>
    <row r="130" spans="1:4" x14ac:dyDescent="0.3">
      <c r="A130" t="s">
        <v>14</v>
      </c>
      <c r="B130" t="s">
        <v>155</v>
      </c>
      <c r="C130">
        <v>6.61</v>
      </c>
      <c r="D130">
        <v>305346752</v>
      </c>
    </row>
    <row r="131" spans="1:4" x14ac:dyDescent="0.3">
      <c r="A131" t="s">
        <v>15</v>
      </c>
      <c r="B131" t="s">
        <v>157</v>
      </c>
      <c r="C131">
        <v>5.63</v>
      </c>
      <c r="D131">
        <v>0</v>
      </c>
    </row>
    <row r="132" spans="1:4" x14ac:dyDescent="0.3">
      <c r="A132" t="s">
        <v>16</v>
      </c>
      <c r="B132" t="s">
        <v>157</v>
      </c>
      <c r="C132">
        <v>5.4</v>
      </c>
      <c r="D132">
        <v>0</v>
      </c>
    </row>
    <row r="133" spans="1:4" x14ac:dyDescent="0.3">
      <c r="A133" t="s">
        <v>17</v>
      </c>
      <c r="B133" t="s">
        <v>157</v>
      </c>
      <c r="C133">
        <v>6.06</v>
      </c>
      <c r="D133">
        <v>224847872</v>
      </c>
    </row>
    <row r="134" spans="1:4" x14ac:dyDescent="0.3">
      <c r="A134" t="s">
        <v>18</v>
      </c>
      <c r="B134" t="s">
        <v>157</v>
      </c>
      <c r="C134">
        <v>5.39</v>
      </c>
      <c r="D134">
        <v>190248576</v>
      </c>
    </row>
    <row r="135" spans="1:4" x14ac:dyDescent="0.3">
      <c r="A135" t="s">
        <v>19</v>
      </c>
      <c r="B135" t="s">
        <v>157</v>
      </c>
      <c r="C135">
        <v>5.4</v>
      </c>
      <c r="D135">
        <v>98287760</v>
      </c>
    </row>
    <row r="136" spans="1:4" x14ac:dyDescent="0.3">
      <c r="A136" t="s">
        <v>20</v>
      </c>
      <c r="B136" t="s">
        <v>157</v>
      </c>
      <c r="C136">
        <v>5.4</v>
      </c>
      <c r="D136">
        <v>129221904</v>
      </c>
    </row>
    <row r="137" spans="1:4" x14ac:dyDescent="0.3">
      <c r="A137" t="s">
        <v>21</v>
      </c>
      <c r="B137" t="s">
        <v>157</v>
      </c>
      <c r="C137">
        <v>6.16</v>
      </c>
      <c r="D137">
        <v>110486528</v>
      </c>
    </row>
    <row r="138" spans="1:4" x14ac:dyDescent="0.3">
      <c r="A138" t="s">
        <v>22</v>
      </c>
      <c r="B138" t="s">
        <v>157</v>
      </c>
      <c r="C138">
        <v>5.39</v>
      </c>
      <c r="D138">
        <v>49229528</v>
      </c>
    </row>
    <row r="139" spans="1:4" x14ac:dyDescent="0.3">
      <c r="A139" t="s">
        <v>23</v>
      </c>
      <c r="B139" t="s">
        <v>157</v>
      </c>
      <c r="C139">
        <v>5.4</v>
      </c>
      <c r="D139">
        <v>75476936</v>
      </c>
    </row>
    <row r="140" spans="1:4" x14ac:dyDescent="0.3">
      <c r="A140" t="s">
        <v>24</v>
      </c>
      <c r="B140" t="s">
        <v>157</v>
      </c>
      <c r="C140">
        <v>5.37</v>
      </c>
      <c r="D140">
        <v>162741184</v>
      </c>
    </row>
    <row r="141" spans="1:4" x14ac:dyDescent="0.3">
      <c r="A141" t="s">
        <v>25</v>
      </c>
      <c r="B141" t="s">
        <v>157</v>
      </c>
      <c r="C141">
        <v>5.42</v>
      </c>
      <c r="D141">
        <v>208299168</v>
      </c>
    </row>
    <row r="142" spans="1:4" x14ac:dyDescent="0.3">
      <c r="A142" t="s">
        <v>26</v>
      </c>
      <c r="B142" t="s">
        <v>157</v>
      </c>
      <c r="C142">
        <v>5.41</v>
      </c>
      <c r="D142">
        <v>98856224</v>
      </c>
    </row>
    <row r="143" spans="1:4" x14ac:dyDescent="0.3">
      <c r="A143" t="s">
        <v>27</v>
      </c>
      <c r="B143" t="s">
        <v>157</v>
      </c>
      <c r="C143">
        <v>5.39</v>
      </c>
      <c r="D143">
        <v>190170064</v>
      </c>
    </row>
    <row r="144" spans="1:4" x14ac:dyDescent="0.3">
      <c r="A144" t="s">
        <v>28</v>
      </c>
      <c r="B144" t="s">
        <v>157</v>
      </c>
      <c r="C144">
        <v>5.39</v>
      </c>
      <c r="D144">
        <v>239621056</v>
      </c>
    </row>
    <row r="145" spans="1:4" x14ac:dyDescent="0.3">
      <c r="A145" t="s">
        <v>29</v>
      </c>
      <c r="B145" t="s">
        <v>157</v>
      </c>
      <c r="C145">
        <v>5.4</v>
      </c>
      <c r="D145">
        <v>184601152</v>
      </c>
    </row>
    <row r="146" spans="1:4" x14ac:dyDescent="0.3">
      <c r="A146" t="s">
        <v>30</v>
      </c>
      <c r="B146" t="s">
        <v>157</v>
      </c>
      <c r="C146">
        <v>5.4</v>
      </c>
      <c r="D146">
        <v>205788480</v>
      </c>
    </row>
    <row r="147" spans="1:4" x14ac:dyDescent="0.3">
      <c r="A147" t="s">
        <v>31</v>
      </c>
      <c r="B147" t="s">
        <v>157</v>
      </c>
      <c r="C147">
        <v>5.39</v>
      </c>
      <c r="D147">
        <v>105373736</v>
      </c>
    </row>
    <row r="148" spans="1:4" x14ac:dyDescent="0.3">
      <c r="A148" t="s">
        <v>32</v>
      </c>
      <c r="B148" t="s">
        <v>157</v>
      </c>
      <c r="C148">
        <v>5.42</v>
      </c>
      <c r="D148">
        <v>116617496</v>
      </c>
    </row>
    <row r="149" spans="1:4" x14ac:dyDescent="0.3">
      <c r="A149" t="s">
        <v>33</v>
      </c>
      <c r="B149" t="s">
        <v>157</v>
      </c>
      <c r="C149">
        <v>5.39</v>
      </c>
      <c r="D149">
        <v>127664200</v>
      </c>
    </row>
    <row r="150" spans="1:4" x14ac:dyDescent="0.3">
      <c r="A150" t="s">
        <v>34</v>
      </c>
      <c r="B150" t="s">
        <v>157</v>
      </c>
      <c r="C150">
        <v>5.4</v>
      </c>
      <c r="D150">
        <v>172442928</v>
      </c>
    </row>
    <row r="151" spans="1:4" x14ac:dyDescent="0.3">
      <c r="A151" t="s">
        <v>35</v>
      </c>
      <c r="B151" t="s">
        <v>157</v>
      </c>
      <c r="C151">
        <v>5.4</v>
      </c>
      <c r="D151">
        <v>191471648</v>
      </c>
    </row>
    <row r="152" spans="1:4" x14ac:dyDescent="0.3">
      <c r="A152" t="s">
        <v>36</v>
      </c>
      <c r="B152" t="s">
        <v>157</v>
      </c>
      <c r="C152">
        <v>5.4</v>
      </c>
      <c r="D152">
        <v>161775856</v>
      </c>
    </row>
    <row r="153" spans="1:4" x14ac:dyDescent="0.3">
      <c r="A153" t="s">
        <v>37</v>
      </c>
      <c r="B153" t="s">
        <v>157</v>
      </c>
      <c r="C153">
        <v>5.37</v>
      </c>
      <c r="D153">
        <v>95835816</v>
      </c>
    </row>
    <row r="154" spans="1:4" x14ac:dyDescent="0.3">
      <c r="A154" t="s">
        <v>38</v>
      </c>
      <c r="B154" t="s">
        <v>157</v>
      </c>
      <c r="C154">
        <v>5.4</v>
      </c>
      <c r="D154">
        <v>113978696</v>
      </c>
    </row>
    <row r="155" spans="1:4" x14ac:dyDescent="0.3">
      <c r="A155" t="s">
        <v>39</v>
      </c>
      <c r="B155" t="s">
        <v>157</v>
      </c>
      <c r="C155">
        <v>5.38</v>
      </c>
      <c r="D155">
        <v>202173104</v>
      </c>
    </row>
    <row r="156" spans="1:4" x14ac:dyDescent="0.3">
      <c r="A156" t="s">
        <v>40</v>
      </c>
      <c r="B156" t="s">
        <v>157</v>
      </c>
      <c r="C156">
        <v>5.39</v>
      </c>
      <c r="D156">
        <v>137146176</v>
      </c>
    </row>
    <row r="157" spans="1:4" x14ac:dyDescent="0.3">
      <c r="A157" t="s">
        <v>41</v>
      </c>
      <c r="B157" t="s">
        <v>157</v>
      </c>
      <c r="C157">
        <v>5.41</v>
      </c>
      <c r="D157">
        <v>207820832</v>
      </c>
    </row>
    <row r="158" spans="1:4" x14ac:dyDescent="0.3">
      <c r="A158" t="s">
        <v>42</v>
      </c>
      <c r="B158" t="s">
        <v>157</v>
      </c>
      <c r="C158">
        <v>5.38</v>
      </c>
      <c r="D158">
        <v>143049296</v>
      </c>
    </row>
    <row r="159" spans="1:4" x14ac:dyDescent="0.3">
      <c r="A159" t="s">
        <v>43</v>
      </c>
      <c r="B159" t="s">
        <v>157</v>
      </c>
      <c r="C159">
        <v>5.36</v>
      </c>
      <c r="D159">
        <v>204556320</v>
      </c>
    </row>
    <row r="160" spans="1:4" x14ac:dyDescent="0.3">
      <c r="A160" t="s">
        <v>44</v>
      </c>
      <c r="B160" t="s">
        <v>157</v>
      </c>
      <c r="C160">
        <v>5.4</v>
      </c>
      <c r="D160">
        <v>182999984</v>
      </c>
    </row>
    <row r="161" spans="1:4" x14ac:dyDescent="0.3">
      <c r="A161" t="s">
        <v>45</v>
      </c>
      <c r="B161" t="s">
        <v>157</v>
      </c>
      <c r="C161">
        <v>5.36</v>
      </c>
      <c r="D161">
        <v>156783728</v>
      </c>
    </row>
    <row r="162" spans="1:4" x14ac:dyDescent="0.3">
      <c r="A162" t="s">
        <v>46</v>
      </c>
      <c r="B162" t="s">
        <v>157</v>
      </c>
      <c r="C162">
        <v>5.36</v>
      </c>
      <c r="D162">
        <v>194343872</v>
      </c>
    </row>
    <row r="163" spans="1:4" x14ac:dyDescent="0.3">
      <c r="A163" t="s">
        <v>47</v>
      </c>
      <c r="B163" t="s">
        <v>157</v>
      </c>
      <c r="C163">
        <v>5.37</v>
      </c>
      <c r="D163">
        <v>158529360</v>
      </c>
    </row>
    <row r="164" spans="1:4" x14ac:dyDescent="0.3">
      <c r="A164" t="s">
        <v>4</v>
      </c>
      <c r="B164" t="s">
        <v>157</v>
      </c>
      <c r="C164">
        <v>5.57</v>
      </c>
      <c r="D164">
        <v>0</v>
      </c>
    </row>
    <row r="165" spans="1:4" x14ac:dyDescent="0.3">
      <c r="A165" t="s">
        <v>6</v>
      </c>
      <c r="B165" t="s">
        <v>157</v>
      </c>
      <c r="C165">
        <v>5.53</v>
      </c>
      <c r="D165">
        <v>0</v>
      </c>
    </row>
    <row r="166" spans="1:4" x14ac:dyDescent="0.3">
      <c r="A166" t="s">
        <v>7</v>
      </c>
      <c r="B166" t="s">
        <v>157</v>
      </c>
      <c r="C166">
        <v>5.99</v>
      </c>
      <c r="D166">
        <v>125333240</v>
      </c>
    </row>
    <row r="167" spans="1:4" x14ac:dyDescent="0.3">
      <c r="A167" t="s">
        <v>8</v>
      </c>
      <c r="B167" t="s">
        <v>157</v>
      </c>
      <c r="C167">
        <v>6.14</v>
      </c>
      <c r="D167">
        <v>108237576</v>
      </c>
    </row>
    <row r="168" spans="1:4" x14ac:dyDescent="0.3">
      <c r="A168" t="s">
        <v>9</v>
      </c>
      <c r="B168" t="s">
        <v>157</v>
      </c>
      <c r="C168">
        <v>5.6</v>
      </c>
      <c r="D168">
        <v>0</v>
      </c>
    </row>
    <row r="169" spans="1:4" x14ac:dyDescent="0.3">
      <c r="A169" t="s">
        <v>10</v>
      </c>
      <c r="B169" t="s">
        <v>157</v>
      </c>
      <c r="C169">
        <v>5.47</v>
      </c>
      <c r="D169">
        <v>0</v>
      </c>
    </row>
    <row r="170" spans="1:4" x14ac:dyDescent="0.3">
      <c r="A170" t="s">
        <v>11</v>
      </c>
      <c r="B170" t="s">
        <v>157</v>
      </c>
      <c r="C170">
        <v>6.01</v>
      </c>
      <c r="D170">
        <v>119993552</v>
      </c>
    </row>
    <row r="171" spans="1:4" x14ac:dyDescent="0.3">
      <c r="A171" t="s">
        <v>12</v>
      </c>
      <c r="B171" t="s">
        <v>157</v>
      </c>
      <c r="C171">
        <v>6.13</v>
      </c>
      <c r="D171">
        <v>105030392</v>
      </c>
    </row>
    <row r="172" spans="1:4" x14ac:dyDescent="0.3">
      <c r="A172" t="s">
        <v>13</v>
      </c>
      <c r="B172" t="s">
        <v>157</v>
      </c>
      <c r="C172">
        <v>6.01</v>
      </c>
      <c r="D172">
        <v>135625696</v>
      </c>
    </row>
    <row r="173" spans="1:4" x14ac:dyDescent="0.3">
      <c r="A173" t="s">
        <v>14</v>
      </c>
      <c r="B173" t="s">
        <v>157</v>
      </c>
      <c r="C173">
        <v>6.17</v>
      </c>
      <c r="D173">
        <v>101995984</v>
      </c>
    </row>
    <row r="174" spans="1:4" x14ac:dyDescent="0.3">
      <c r="A174" t="s">
        <v>15</v>
      </c>
      <c r="B174" t="s">
        <v>149</v>
      </c>
      <c r="C174">
        <v>11.06</v>
      </c>
      <c r="D174">
        <v>7442805</v>
      </c>
    </row>
    <row r="175" spans="1:4" x14ac:dyDescent="0.3">
      <c r="A175" t="s">
        <v>16</v>
      </c>
      <c r="B175" t="s">
        <v>149</v>
      </c>
      <c r="C175">
        <v>11.02</v>
      </c>
      <c r="D175">
        <v>5593260</v>
      </c>
    </row>
    <row r="176" spans="1:4" x14ac:dyDescent="0.3">
      <c r="A176" t="s">
        <v>17</v>
      </c>
      <c r="B176" t="s">
        <v>149</v>
      </c>
      <c r="C176">
        <v>10.27</v>
      </c>
      <c r="D176">
        <v>14614983</v>
      </c>
    </row>
    <row r="177" spans="1:4" x14ac:dyDescent="0.3">
      <c r="A177" t="s">
        <v>18</v>
      </c>
      <c r="B177" t="s">
        <v>149</v>
      </c>
      <c r="C177">
        <v>9.6</v>
      </c>
      <c r="D177">
        <v>9687210</v>
      </c>
    </row>
    <row r="178" spans="1:4" x14ac:dyDescent="0.3">
      <c r="A178" t="s">
        <v>19</v>
      </c>
      <c r="B178" t="s">
        <v>149</v>
      </c>
      <c r="C178">
        <v>9.67</v>
      </c>
      <c r="D178">
        <v>6751213</v>
      </c>
    </row>
    <row r="179" spans="1:4" x14ac:dyDescent="0.3">
      <c r="A179" t="s">
        <v>20</v>
      </c>
      <c r="B179" t="s">
        <v>149</v>
      </c>
      <c r="C179">
        <v>9.6999999999999993</v>
      </c>
      <c r="D179">
        <v>5788217</v>
      </c>
    </row>
    <row r="180" spans="1:4" x14ac:dyDescent="0.3">
      <c r="A180" t="s">
        <v>21</v>
      </c>
      <c r="B180" t="s">
        <v>149</v>
      </c>
      <c r="C180">
        <v>10.29</v>
      </c>
      <c r="D180">
        <v>9789024</v>
      </c>
    </row>
    <row r="181" spans="1:4" x14ac:dyDescent="0.3">
      <c r="A181" t="s">
        <v>22</v>
      </c>
      <c r="B181" t="s">
        <v>149</v>
      </c>
      <c r="C181">
        <v>9.52</v>
      </c>
      <c r="D181">
        <v>6337938</v>
      </c>
    </row>
    <row r="182" spans="1:4" x14ac:dyDescent="0.3">
      <c r="A182" t="s">
        <v>23</v>
      </c>
      <c r="B182" t="s">
        <v>149</v>
      </c>
      <c r="C182">
        <v>9.5500000000000007</v>
      </c>
      <c r="D182">
        <v>6373561</v>
      </c>
    </row>
    <row r="183" spans="1:4" x14ac:dyDescent="0.3">
      <c r="A183" t="s">
        <v>24</v>
      </c>
      <c r="B183" t="s">
        <v>149</v>
      </c>
      <c r="C183">
        <v>9.6300000000000008</v>
      </c>
      <c r="D183">
        <v>8358340</v>
      </c>
    </row>
    <row r="184" spans="1:4" x14ac:dyDescent="0.3">
      <c r="A184" t="s">
        <v>25</v>
      </c>
      <c r="B184" t="s">
        <v>149</v>
      </c>
      <c r="C184">
        <v>9.6999999999999993</v>
      </c>
      <c r="D184">
        <v>6239308</v>
      </c>
    </row>
    <row r="185" spans="1:4" x14ac:dyDescent="0.3">
      <c r="A185" t="s">
        <v>26</v>
      </c>
      <c r="B185" t="s">
        <v>149</v>
      </c>
      <c r="C185">
        <v>9.58</v>
      </c>
      <c r="D185">
        <v>11373005</v>
      </c>
    </row>
    <row r="186" spans="1:4" x14ac:dyDescent="0.3">
      <c r="A186" t="s">
        <v>27</v>
      </c>
      <c r="B186" t="s">
        <v>149</v>
      </c>
      <c r="C186">
        <v>9.67</v>
      </c>
      <c r="D186">
        <v>8613472</v>
      </c>
    </row>
    <row r="187" spans="1:4" x14ac:dyDescent="0.3">
      <c r="A187" t="s">
        <v>28</v>
      </c>
      <c r="B187" t="s">
        <v>149</v>
      </c>
      <c r="C187">
        <v>9.75</v>
      </c>
      <c r="D187">
        <v>11321424</v>
      </c>
    </row>
    <row r="188" spans="1:4" x14ac:dyDescent="0.3">
      <c r="A188" t="s">
        <v>29</v>
      </c>
      <c r="B188" t="s">
        <v>149</v>
      </c>
      <c r="C188">
        <v>9.67</v>
      </c>
      <c r="D188">
        <v>7140598</v>
      </c>
    </row>
    <row r="189" spans="1:4" x14ac:dyDescent="0.3">
      <c r="A189" t="s">
        <v>30</v>
      </c>
      <c r="B189" t="s">
        <v>149</v>
      </c>
      <c r="C189">
        <v>9.75</v>
      </c>
      <c r="D189">
        <v>6409392</v>
      </c>
    </row>
    <row r="190" spans="1:4" x14ac:dyDescent="0.3">
      <c r="A190" t="s">
        <v>31</v>
      </c>
      <c r="B190" t="s">
        <v>149</v>
      </c>
      <c r="C190">
        <v>9.69</v>
      </c>
      <c r="D190">
        <v>7810762</v>
      </c>
    </row>
    <row r="191" spans="1:4" x14ac:dyDescent="0.3">
      <c r="A191" t="s">
        <v>32</v>
      </c>
      <c r="B191" t="s">
        <v>149</v>
      </c>
      <c r="C191">
        <v>9.6999999999999993</v>
      </c>
      <c r="D191">
        <v>6793440</v>
      </c>
    </row>
    <row r="192" spans="1:4" x14ac:dyDescent="0.3">
      <c r="A192" t="s">
        <v>33</v>
      </c>
      <c r="B192" t="s">
        <v>149</v>
      </c>
      <c r="C192">
        <v>9.7100000000000009</v>
      </c>
      <c r="D192">
        <v>7316186</v>
      </c>
    </row>
    <row r="193" spans="1:4" x14ac:dyDescent="0.3">
      <c r="A193" t="s">
        <v>34</v>
      </c>
      <c r="B193" t="s">
        <v>149</v>
      </c>
      <c r="C193">
        <v>9.76</v>
      </c>
      <c r="D193">
        <v>4552833</v>
      </c>
    </row>
    <row r="194" spans="1:4" x14ac:dyDescent="0.3">
      <c r="A194" t="s">
        <v>35</v>
      </c>
      <c r="B194" t="s">
        <v>149</v>
      </c>
      <c r="C194">
        <v>9.66</v>
      </c>
      <c r="D194">
        <v>8703602</v>
      </c>
    </row>
    <row r="195" spans="1:4" x14ac:dyDescent="0.3">
      <c r="A195" t="s">
        <v>36</v>
      </c>
      <c r="B195" t="s">
        <v>149</v>
      </c>
      <c r="C195">
        <v>9.73</v>
      </c>
      <c r="D195">
        <v>5156957</v>
      </c>
    </row>
    <row r="196" spans="1:4" x14ac:dyDescent="0.3">
      <c r="A196" t="s">
        <v>37</v>
      </c>
      <c r="B196" t="s">
        <v>149</v>
      </c>
      <c r="C196">
        <v>9.6999999999999993</v>
      </c>
      <c r="D196">
        <v>5512108</v>
      </c>
    </row>
    <row r="197" spans="1:4" x14ac:dyDescent="0.3">
      <c r="A197" t="s">
        <v>38</v>
      </c>
      <c r="B197" t="s">
        <v>149</v>
      </c>
      <c r="C197">
        <v>9.69</v>
      </c>
      <c r="D197">
        <v>6921757</v>
      </c>
    </row>
    <row r="198" spans="1:4" x14ac:dyDescent="0.3">
      <c r="A198" t="s">
        <v>39</v>
      </c>
      <c r="B198" t="s">
        <v>149</v>
      </c>
      <c r="C198">
        <v>9.6</v>
      </c>
      <c r="D198">
        <v>10850214</v>
      </c>
    </row>
    <row r="199" spans="1:4" x14ac:dyDescent="0.3">
      <c r="A199" t="s">
        <v>40</v>
      </c>
      <c r="B199" t="s">
        <v>149</v>
      </c>
      <c r="C199">
        <v>9.64</v>
      </c>
      <c r="D199">
        <v>9149838</v>
      </c>
    </row>
    <row r="200" spans="1:4" x14ac:dyDescent="0.3">
      <c r="A200" t="s">
        <v>41</v>
      </c>
      <c r="B200" t="s">
        <v>149</v>
      </c>
      <c r="C200">
        <v>9.6999999999999993</v>
      </c>
      <c r="D200">
        <v>6755348</v>
      </c>
    </row>
    <row r="201" spans="1:4" x14ac:dyDescent="0.3">
      <c r="A201" t="s">
        <v>42</v>
      </c>
      <c r="B201" t="s">
        <v>149</v>
      </c>
      <c r="C201">
        <v>9.6999999999999993</v>
      </c>
      <c r="D201">
        <v>5704053</v>
      </c>
    </row>
    <row r="202" spans="1:4" x14ac:dyDescent="0.3">
      <c r="A202" t="s">
        <v>43</v>
      </c>
      <c r="B202" t="s">
        <v>149</v>
      </c>
      <c r="C202">
        <v>9.58</v>
      </c>
      <c r="D202">
        <v>11170390</v>
      </c>
    </row>
    <row r="203" spans="1:4" x14ac:dyDescent="0.3">
      <c r="A203" t="s">
        <v>44</v>
      </c>
      <c r="B203" t="s">
        <v>149</v>
      </c>
      <c r="C203">
        <v>9.69</v>
      </c>
      <c r="D203">
        <v>7235873</v>
      </c>
    </row>
    <row r="204" spans="1:4" x14ac:dyDescent="0.3">
      <c r="A204" t="s">
        <v>45</v>
      </c>
      <c r="B204" t="s">
        <v>149</v>
      </c>
      <c r="C204">
        <v>9.6999999999999993</v>
      </c>
      <c r="D204">
        <v>5703385</v>
      </c>
    </row>
    <row r="205" spans="1:4" x14ac:dyDescent="0.3">
      <c r="A205" t="s">
        <v>46</v>
      </c>
      <c r="B205" t="s">
        <v>149</v>
      </c>
      <c r="C205">
        <v>9.67</v>
      </c>
      <c r="D205">
        <v>6661927</v>
      </c>
    </row>
    <row r="206" spans="1:4" x14ac:dyDescent="0.3">
      <c r="A206" t="s">
        <v>47</v>
      </c>
      <c r="B206" t="s">
        <v>149</v>
      </c>
      <c r="C206">
        <v>9.58</v>
      </c>
      <c r="D206">
        <v>8580491</v>
      </c>
    </row>
    <row r="207" spans="1:4" x14ac:dyDescent="0.3">
      <c r="A207" t="s">
        <v>4</v>
      </c>
      <c r="B207" t="s">
        <v>149</v>
      </c>
      <c r="C207">
        <v>10.050000000000001</v>
      </c>
      <c r="D207">
        <v>0</v>
      </c>
    </row>
    <row r="208" spans="1:4" x14ac:dyDescent="0.3">
      <c r="A208" t="s">
        <v>6</v>
      </c>
      <c r="B208" t="s">
        <v>149</v>
      </c>
      <c r="C208">
        <v>9.9700000000000006</v>
      </c>
      <c r="D208">
        <v>0</v>
      </c>
    </row>
    <row r="209" spans="1:4" x14ac:dyDescent="0.3">
      <c r="A209" t="s">
        <v>7</v>
      </c>
      <c r="B209" t="s">
        <v>149</v>
      </c>
      <c r="C209">
        <v>10.130000000000001</v>
      </c>
      <c r="D209">
        <v>13687993</v>
      </c>
    </row>
    <row r="210" spans="1:4" x14ac:dyDescent="0.3">
      <c r="A210" t="s">
        <v>8</v>
      </c>
      <c r="B210" t="s">
        <v>149</v>
      </c>
      <c r="C210">
        <v>10.3</v>
      </c>
      <c r="D210">
        <v>9796538</v>
      </c>
    </row>
    <row r="211" spans="1:4" x14ac:dyDescent="0.3">
      <c r="A211" t="s">
        <v>9</v>
      </c>
      <c r="B211" t="s">
        <v>149</v>
      </c>
      <c r="C211">
        <v>9.98</v>
      </c>
      <c r="D211">
        <v>0</v>
      </c>
    </row>
    <row r="212" spans="1:4" x14ac:dyDescent="0.3">
      <c r="A212" t="s">
        <v>10</v>
      </c>
      <c r="B212" t="s">
        <v>149</v>
      </c>
      <c r="C212">
        <v>9.98</v>
      </c>
      <c r="D212">
        <v>0</v>
      </c>
    </row>
    <row r="213" spans="1:4" x14ac:dyDescent="0.3">
      <c r="A213" t="s">
        <v>11</v>
      </c>
      <c r="B213" t="s">
        <v>149</v>
      </c>
      <c r="C213">
        <v>10.14</v>
      </c>
      <c r="D213">
        <v>13747905</v>
      </c>
    </row>
    <row r="214" spans="1:4" x14ac:dyDescent="0.3">
      <c r="A214" t="s">
        <v>12</v>
      </c>
      <c r="B214" t="s">
        <v>149</v>
      </c>
      <c r="C214">
        <v>10.27</v>
      </c>
      <c r="D214">
        <v>10335528</v>
      </c>
    </row>
    <row r="215" spans="1:4" x14ac:dyDescent="0.3">
      <c r="A215" t="s">
        <v>13</v>
      </c>
      <c r="B215" t="s">
        <v>149</v>
      </c>
      <c r="C215">
        <v>10.14</v>
      </c>
      <c r="D215">
        <v>14338511</v>
      </c>
    </row>
    <row r="216" spans="1:4" x14ac:dyDescent="0.3">
      <c r="A216" t="s">
        <v>14</v>
      </c>
      <c r="B216" t="s">
        <v>149</v>
      </c>
      <c r="C216">
        <v>10.28</v>
      </c>
      <c r="D216">
        <v>9700308</v>
      </c>
    </row>
    <row r="217" spans="1:4" x14ac:dyDescent="0.3">
      <c r="A217" t="s">
        <v>15</v>
      </c>
      <c r="B217" t="s">
        <v>150</v>
      </c>
      <c r="C217">
        <v>11.12</v>
      </c>
      <c r="D217">
        <v>20503328</v>
      </c>
    </row>
    <row r="218" spans="1:4" x14ac:dyDescent="0.3">
      <c r="A218" t="s">
        <v>16</v>
      </c>
      <c r="B218" t="s">
        <v>150</v>
      </c>
      <c r="C218">
        <v>11</v>
      </c>
      <c r="D218">
        <v>13955471</v>
      </c>
    </row>
    <row r="219" spans="1:4" x14ac:dyDescent="0.3">
      <c r="A219" t="s">
        <v>17</v>
      </c>
      <c r="B219" t="s">
        <v>150</v>
      </c>
      <c r="C219">
        <v>10.36</v>
      </c>
      <c r="D219">
        <v>26917902</v>
      </c>
    </row>
    <row r="220" spans="1:4" x14ac:dyDescent="0.3">
      <c r="A220" t="s">
        <v>18</v>
      </c>
      <c r="B220" t="s">
        <v>150</v>
      </c>
      <c r="C220">
        <v>9.61</v>
      </c>
      <c r="D220">
        <v>19531172</v>
      </c>
    </row>
    <row r="221" spans="1:4" x14ac:dyDescent="0.3">
      <c r="A221" t="s">
        <v>19</v>
      </c>
      <c r="B221" t="s">
        <v>150</v>
      </c>
      <c r="C221">
        <v>9.7200000000000006</v>
      </c>
      <c r="D221">
        <v>15698829</v>
      </c>
    </row>
    <row r="222" spans="1:4" x14ac:dyDescent="0.3">
      <c r="A222" t="s">
        <v>20</v>
      </c>
      <c r="B222" t="s">
        <v>150</v>
      </c>
      <c r="C222">
        <v>9.7799999999999994</v>
      </c>
      <c r="D222">
        <v>12266541</v>
      </c>
    </row>
    <row r="223" spans="1:4" x14ac:dyDescent="0.3">
      <c r="A223" t="s">
        <v>21</v>
      </c>
      <c r="B223" t="s">
        <v>150</v>
      </c>
      <c r="C223">
        <v>10.26</v>
      </c>
      <c r="D223">
        <v>15306483</v>
      </c>
    </row>
    <row r="224" spans="1:4" x14ac:dyDescent="0.3">
      <c r="A224" t="s">
        <v>22</v>
      </c>
      <c r="B224" t="s">
        <v>150</v>
      </c>
      <c r="C224">
        <v>9.57</v>
      </c>
      <c r="D224">
        <v>11001764</v>
      </c>
    </row>
    <row r="225" spans="1:4" x14ac:dyDescent="0.3">
      <c r="A225" t="s">
        <v>23</v>
      </c>
      <c r="B225" t="s">
        <v>150</v>
      </c>
      <c r="C225">
        <v>9.6</v>
      </c>
      <c r="D225">
        <v>10822006</v>
      </c>
    </row>
    <row r="226" spans="1:4" x14ac:dyDescent="0.3">
      <c r="A226" t="s">
        <v>24</v>
      </c>
      <c r="B226" t="s">
        <v>150</v>
      </c>
      <c r="C226">
        <v>9.64</v>
      </c>
      <c r="D226">
        <v>19371846</v>
      </c>
    </row>
    <row r="227" spans="1:4" x14ac:dyDescent="0.3">
      <c r="A227" t="s">
        <v>25</v>
      </c>
      <c r="B227" t="s">
        <v>150</v>
      </c>
      <c r="C227">
        <v>9.75</v>
      </c>
      <c r="D227">
        <v>14399476</v>
      </c>
    </row>
    <row r="228" spans="1:4" x14ac:dyDescent="0.3">
      <c r="A228" t="s">
        <v>26</v>
      </c>
      <c r="B228" t="s">
        <v>150</v>
      </c>
      <c r="C228">
        <v>9.6</v>
      </c>
      <c r="D228">
        <v>24727536</v>
      </c>
    </row>
    <row r="229" spans="1:4" x14ac:dyDescent="0.3">
      <c r="A229" t="s">
        <v>27</v>
      </c>
      <c r="B229" t="s">
        <v>150</v>
      </c>
      <c r="C229">
        <v>9.74</v>
      </c>
      <c r="D229">
        <v>23003400</v>
      </c>
    </row>
    <row r="230" spans="1:4" x14ac:dyDescent="0.3">
      <c r="A230" t="s">
        <v>28</v>
      </c>
      <c r="B230" t="s">
        <v>150</v>
      </c>
      <c r="C230">
        <v>9.7200000000000006</v>
      </c>
      <c r="D230">
        <v>32989496</v>
      </c>
    </row>
    <row r="231" spans="1:4" x14ac:dyDescent="0.3">
      <c r="A231" t="s">
        <v>29</v>
      </c>
      <c r="B231" t="s">
        <v>150</v>
      </c>
      <c r="C231">
        <v>9.7200000000000006</v>
      </c>
      <c r="D231">
        <v>15678299</v>
      </c>
    </row>
    <row r="232" spans="1:4" x14ac:dyDescent="0.3">
      <c r="A232" t="s">
        <v>30</v>
      </c>
      <c r="B232" t="s">
        <v>150</v>
      </c>
      <c r="C232">
        <v>9.76</v>
      </c>
      <c r="D232">
        <v>14032639</v>
      </c>
    </row>
    <row r="233" spans="1:4" x14ac:dyDescent="0.3">
      <c r="A233" t="s">
        <v>31</v>
      </c>
      <c r="B233" t="s">
        <v>150</v>
      </c>
      <c r="C233">
        <v>9.75</v>
      </c>
      <c r="D233">
        <v>26963930</v>
      </c>
    </row>
    <row r="234" spans="1:4" x14ac:dyDescent="0.3">
      <c r="A234" t="s">
        <v>32</v>
      </c>
      <c r="B234" t="s">
        <v>150</v>
      </c>
      <c r="C234">
        <v>9.75</v>
      </c>
      <c r="D234">
        <v>17618982</v>
      </c>
    </row>
    <row r="235" spans="1:4" x14ac:dyDescent="0.3">
      <c r="A235" t="s">
        <v>33</v>
      </c>
      <c r="B235" t="s">
        <v>150</v>
      </c>
      <c r="C235">
        <v>9.75</v>
      </c>
      <c r="D235">
        <v>19791086</v>
      </c>
    </row>
    <row r="236" spans="1:4" x14ac:dyDescent="0.3">
      <c r="A236" t="s">
        <v>34</v>
      </c>
      <c r="B236" t="s">
        <v>150</v>
      </c>
      <c r="C236">
        <v>9.7899999999999991</v>
      </c>
      <c r="D236">
        <v>12260740</v>
      </c>
    </row>
    <row r="237" spans="1:4" x14ac:dyDescent="0.3">
      <c r="A237" t="s">
        <v>35</v>
      </c>
      <c r="B237" t="s">
        <v>150</v>
      </c>
      <c r="C237">
        <v>9.73</v>
      </c>
      <c r="D237">
        <v>21016902</v>
      </c>
    </row>
    <row r="238" spans="1:4" x14ac:dyDescent="0.3">
      <c r="A238" t="s">
        <v>36</v>
      </c>
      <c r="B238" t="s">
        <v>150</v>
      </c>
      <c r="C238">
        <v>9.76</v>
      </c>
      <c r="D238">
        <v>11351342</v>
      </c>
    </row>
    <row r="239" spans="1:4" x14ac:dyDescent="0.3">
      <c r="A239" t="s">
        <v>37</v>
      </c>
      <c r="B239" t="s">
        <v>150</v>
      </c>
      <c r="C239">
        <v>9.75</v>
      </c>
      <c r="D239">
        <v>13931219</v>
      </c>
    </row>
    <row r="240" spans="1:4" x14ac:dyDescent="0.3">
      <c r="A240" t="s">
        <v>38</v>
      </c>
      <c r="B240" t="s">
        <v>150</v>
      </c>
      <c r="C240">
        <v>9.76</v>
      </c>
      <c r="D240">
        <v>17015112</v>
      </c>
    </row>
    <row r="241" spans="1:4" x14ac:dyDescent="0.3">
      <c r="A241" t="s">
        <v>39</v>
      </c>
      <c r="B241" t="s">
        <v>150</v>
      </c>
      <c r="C241">
        <v>9.61</v>
      </c>
      <c r="D241">
        <v>23812884</v>
      </c>
    </row>
    <row r="242" spans="1:4" x14ac:dyDescent="0.3">
      <c r="A242" t="s">
        <v>40</v>
      </c>
      <c r="B242" t="s">
        <v>150</v>
      </c>
      <c r="C242">
        <v>9.69</v>
      </c>
      <c r="D242">
        <v>21697494</v>
      </c>
    </row>
    <row r="243" spans="1:4" x14ac:dyDescent="0.3">
      <c r="A243" t="s">
        <v>41</v>
      </c>
      <c r="B243" t="s">
        <v>150</v>
      </c>
      <c r="C243">
        <v>9.6999999999999993</v>
      </c>
      <c r="D243">
        <v>14631359</v>
      </c>
    </row>
    <row r="244" spans="1:4" x14ac:dyDescent="0.3">
      <c r="A244" t="s">
        <v>42</v>
      </c>
      <c r="B244" t="s">
        <v>150</v>
      </c>
      <c r="C244">
        <v>9.74</v>
      </c>
      <c r="D244">
        <v>12438613</v>
      </c>
    </row>
    <row r="245" spans="1:4" x14ac:dyDescent="0.3">
      <c r="A245" t="s">
        <v>43</v>
      </c>
      <c r="B245" t="s">
        <v>150</v>
      </c>
      <c r="C245">
        <v>9.58</v>
      </c>
      <c r="D245">
        <v>20297960</v>
      </c>
    </row>
    <row r="246" spans="1:4" x14ac:dyDescent="0.3">
      <c r="A246" t="s">
        <v>44</v>
      </c>
      <c r="B246" t="s">
        <v>150</v>
      </c>
      <c r="C246">
        <v>9.73</v>
      </c>
      <c r="D246">
        <v>18431762</v>
      </c>
    </row>
    <row r="247" spans="1:4" x14ac:dyDescent="0.3">
      <c r="A247" t="s">
        <v>45</v>
      </c>
      <c r="B247" t="s">
        <v>150</v>
      </c>
      <c r="C247">
        <v>9.6999999999999993</v>
      </c>
      <c r="D247">
        <v>14187496</v>
      </c>
    </row>
    <row r="248" spans="1:4" x14ac:dyDescent="0.3">
      <c r="A248" t="s">
        <v>46</v>
      </c>
      <c r="B248" t="s">
        <v>150</v>
      </c>
      <c r="C248">
        <v>9.73</v>
      </c>
      <c r="D248">
        <v>14074115</v>
      </c>
    </row>
    <row r="249" spans="1:4" x14ac:dyDescent="0.3">
      <c r="A249" t="s">
        <v>47</v>
      </c>
      <c r="B249" t="s">
        <v>150</v>
      </c>
      <c r="C249">
        <v>9.61</v>
      </c>
      <c r="D249">
        <v>17253586</v>
      </c>
    </row>
    <row r="250" spans="1:4" x14ac:dyDescent="0.3">
      <c r="A250" t="s">
        <v>4</v>
      </c>
      <c r="B250" t="s">
        <v>150</v>
      </c>
      <c r="C250">
        <v>10.17</v>
      </c>
      <c r="D250">
        <v>645945</v>
      </c>
    </row>
    <row r="251" spans="1:4" x14ac:dyDescent="0.3">
      <c r="A251" t="s">
        <v>6</v>
      </c>
      <c r="B251" t="s">
        <v>150</v>
      </c>
      <c r="C251">
        <v>10.34</v>
      </c>
      <c r="D251">
        <v>535078</v>
      </c>
    </row>
    <row r="252" spans="1:4" x14ac:dyDescent="0.3">
      <c r="A252" t="s">
        <v>7</v>
      </c>
      <c r="B252" t="s">
        <v>150</v>
      </c>
      <c r="C252">
        <v>10.19</v>
      </c>
      <c r="D252">
        <v>23555146</v>
      </c>
    </row>
    <row r="253" spans="1:4" x14ac:dyDescent="0.3">
      <c r="A253" t="s">
        <v>8</v>
      </c>
      <c r="B253" t="s">
        <v>150</v>
      </c>
      <c r="C253">
        <v>10.33</v>
      </c>
      <c r="D253">
        <v>15123525</v>
      </c>
    </row>
    <row r="254" spans="1:4" x14ac:dyDescent="0.3">
      <c r="A254" t="s">
        <v>9</v>
      </c>
      <c r="B254" t="s">
        <v>150</v>
      </c>
      <c r="C254">
        <v>9.9600000000000009</v>
      </c>
      <c r="D254">
        <v>0</v>
      </c>
    </row>
    <row r="255" spans="1:4" x14ac:dyDescent="0.3">
      <c r="A255" t="s">
        <v>10</v>
      </c>
      <c r="B255" t="s">
        <v>150</v>
      </c>
      <c r="C255">
        <v>10.029999999999999</v>
      </c>
      <c r="D255">
        <v>0</v>
      </c>
    </row>
    <row r="256" spans="1:4" x14ac:dyDescent="0.3">
      <c r="A256" t="s">
        <v>11</v>
      </c>
      <c r="B256" t="s">
        <v>150</v>
      </c>
      <c r="C256">
        <v>10.16</v>
      </c>
      <c r="D256">
        <v>21169190</v>
      </c>
    </row>
    <row r="257" spans="1:4" x14ac:dyDescent="0.3">
      <c r="A257" t="s">
        <v>12</v>
      </c>
      <c r="B257" t="s">
        <v>150</v>
      </c>
      <c r="C257">
        <v>10.27</v>
      </c>
      <c r="D257">
        <v>15625227</v>
      </c>
    </row>
    <row r="258" spans="1:4" x14ac:dyDescent="0.3">
      <c r="A258" t="s">
        <v>13</v>
      </c>
      <c r="B258" t="s">
        <v>150</v>
      </c>
      <c r="C258">
        <v>10.19</v>
      </c>
      <c r="D258">
        <v>22248314</v>
      </c>
    </row>
    <row r="259" spans="1:4" x14ac:dyDescent="0.3">
      <c r="A259" t="s">
        <v>14</v>
      </c>
      <c r="B259" t="s">
        <v>150</v>
      </c>
      <c r="C259">
        <v>10.39</v>
      </c>
      <c r="D259">
        <v>15503349</v>
      </c>
    </row>
    <row r="260" spans="1:4" x14ac:dyDescent="0.3">
      <c r="A260" t="s">
        <v>15</v>
      </c>
      <c r="B260" t="s">
        <v>151</v>
      </c>
      <c r="C260">
        <v>9.15</v>
      </c>
      <c r="D260">
        <v>69164864</v>
      </c>
    </row>
    <row r="261" spans="1:4" x14ac:dyDescent="0.3">
      <c r="A261" t="s">
        <v>16</v>
      </c>
      <c r="B261" t="s">
        <v>151</v>
      </c>
      <c r="C261">
        <v>9.11</v>
      </c>
      <c r="D261">
        <v>86084744</v>
      </c>
    </row>
    <row r="262" spans="1:4" x14ac:dyDescent="0.3">
      <c r="A262" t="s">
        <v>17</v>
      </c>
      <c r="B262" t="s">
        <v>151</v>
      </c>
      <c r="C262">
        <v>8.2899999999999991</v>
      </c>
      <c r="D262">
        <v>69877192</v>
      </c>
    </row>
    <row r="263" spans="1:4" x14ac:dyDescent="0.3">
      <c r="A263" t="s">
        <v>18</v>
      </c>
      <c r="B263" t="s">
        <v>151</v>
      </c>
      <c r="C263">
        <v>7.45</v>
      </c>
      <c r="D263">
        <v>63164204</v>
      </c>
    </row>
    <row r="264" spans="1:4" x14ac:dyDescent="0.3">
      <c r="A264" t="s">
        <v>19</v>
      </c>
      <c r="B264" t="s">
        <v>151</v>
      </c>
      <c r="C264">
        <v>7.51</v>
      </c>
      <c r="D264">
        <v>53081028</v>
      </c>
    </row>
    <row r="265" spans="1:4" x14ac:dyDescent="0.3">
      <c r="A265" t="s">
        <v>20</v>
      </c>
      <c r="B265" t="s">
        <v>151</v>
      </c>
      <c r="C265">
        <v>7.51</v>
      </c>
      <c r="D265">
        <v>56724076</v>
      </c>
    </row>
    <row r="266" spans="1:4" x14ac:dyDescent="0.3">
      <c r="A266" t="s">
        <v>21</v>
      </c>
      <c r="B266" t="s">
        <v>151</v>
      </c>
      <c r="C266">
        <v>8.34</v>
      </c>
      <c r="D266">
        <v>33496074</v>
      </c>
    </row>
    <row r="267" spans="1:4" x14ac:dyDescent="0.3">
      <c r="A267" t="s">
        <v>22</v>
      </c>
      <c r="B267" t="s">
        <v>151</v>
      </c>
      <c r="C267">
        <v>7.47</v>
      </c>
      <c r="D267">
        <v>27007452</v>
      </c>
    </row>
    <row r="268" spans="1:4" x14ac:dyDescent="0.3">
      <c r="A268" t="s">
        <v>23</v>
      </c>
      <c r="B268" t="s">
        <v>151</v>
      </c>
      <c r="C268">
        <v>7.5</v>
      </c>
      <c r="D268">
        <v>30877444</v>
      </c>
    </row>
    <row r="269" spans="1:4" x14ac:dyDescent="0.3">
      <c r="A269" t="s">
        <v>24</v>
      </c>
      <c r="B269" t="s">
        <v>151</v>
      </c>
      <c r="C269">
        <v>7.5</v>
      </c>
      <c r="D269">
        <v>56769496</v>
      </c>
    </row>
    <row r="270" spans="1:4" x14ac:dyDescent="0.3">
      <c r="A270" t="s">
        <v>25</v>
      </c>
      <c r="B270" t="s">
        <v>151</v>
      </c>
      <c r="C270">
        <v>7.5</v>
      </c>
      <c r="D270">
        <v>62159420</v>
      </c>
    </row>
    <row r="271" spans="1:4" x14ac:dyDescent="0.3">
      <c r="A271" t="s">
        <v>26</v>
      </c>
      <c r="B271" t="s">
        <v>151</v>
      </c>
      <c r="C271">
        <v>7.44</v>
      </c>
      <c r="D271">
        <v>66795100</v>
      </c>
    </row>
    <row r="272" spans="1:4" x14ac:dyDescent="0.3">
      <c r="A272" t="s">
        <v>27</v>
      </c>
      <c r="B272" t="s">
        <v>151</v>
      </c>
      <c r="C272">
        <v>7.5</v>
      </c>
      <c r="D272">
        <v>70998552</v>
      </c>
    </row>
    <row r="273" spans="1:4" x14ac:dyDescent="0.3">
      <c r="A273" t="s">
        <v>28</v>
      </c>
      <c r="B273" t="s">
        <v>151</v>
      </c>
      <c r="C273">
        <v>7.52</v>
      </c>
      <c r="D273">
        <v>100479504</v>
      </c>
    </row>
    <row r="274" spans="1:4" x14ac:dyDescent="0.3">
      <c r="A274" t="s">
        <v>29</v>
      </c>
      <c r="B274" t="s">
        <v>151</v>
      </c>
      <c r="C274">
        <v>7.47</v>
      </c>
      <c r="D274">
        <v>59597812</v>
      </c>
    </row>
    <row r="275" spans="1:4" x14ac:dyDescent="0.3">
      <c r="A275" t="s">
        <v>30</v>
      </c>
      <c r="B275" t="s">
        <v>151</v>
      </c>
      <c r="C275">
        <v>7.5</v>
      </c>
      <c r="D275">
        <v>63718604</v>
      </c>
    </row>
    <row r="276" spans="1:4" x14ac:dyDescent="0.3">
      <c r="A276" t="s">
        <v>31</v>
      </c>
      <c r="B276" t="s">
        <v>151</v>
      </c>
      <c r="C276">
        <v>7.49</v>
      </c>
      <c r="D276">
        <v>62812740</v>
      </c>
    </row>
    <row r="277" spans="1:4" x14ac:dyDescent="0.3">
      <c r="A277" t="s">
        <v>32</v>
      </c>
      <c r="B277" t="s">
        <v>151</v>
      </c>
      <c r="C277">
        <v>7.51</v>
      </c>
      <c r="D277">
        <v>60775136</v>
      </c>
    </row>
    <row r="278" spans="1:4" x14ac:dyDescent="0.3">
      <c r="A278" t="s">
        <v>33</v>
      </c>
      <c r="B278" t="s">
        <v>151</v>
      </c>
      <c r="C278">
        <v>7.53</v>
      </c>
      <c r="D278">
        <v>61370456</v>
      </c>
    </row>
    <row r="279" spans="1:4" x14ac:dyDescent="0.3">
      <c r="A279" t="s">
        <v>34</v>
      </c>
      <c r="B279" t="s">
        <v>151</v>
      </c>
      <c r="C279">
        <v>7.51</v>
      </c>
      <c r="D279">
        <v>58087292</v>
      </c>
    </row>
    <row r="280" spans="1:4" x14ac:dyDescent="0.3">
      <c r="A280" t="s">
        <v>35</v>
      </c>
      <c r="B280" t="s">
        <v>151</v>
      </c>
      <c r="C280">
        <v>7.48</v>
      </c>
      <c r="D280">
        <v>69782144</v>
      </c>
    </row>
    <row r="281" spans="1:4" x14ac:dyDescent="0.3">
      <c r="A281" t="s">
        <v>36</v>
      </c>
      <c r="B281" t="s">
        <v>151</v>
      </c>
      <c r="C281">
        <v>7.48</v>
      </c>
      <c r="D281">
        <v>53263348</v>
      </c>
    </row>
    <row r="282" spans="1:4" x14ac:dyDescent="0.3">
      <c r="A282" t="s">
        <v>37</v>
      </c>
      <c r="B282" t="s">
        <v>151</v>
      </c>
      <c r="C282">
        <v>7.44</v>
      </c>
      <c r="D282">
        <v>46823180</v>
      </c>
    </row>
    <row r="283" spans="1:4" x14ac:dyDescent="0.3">
      <c r="A283" t="s">
        <v>38</v>
      </c>
      <c r="B283" t="s">
        <v>151</v>
      </c>
      <c r="C283">
        <v>7.48</v>
      </c>
      <c r="D283">
        <v>57292896</v>
      </c>
    </row>
    <row r="284" spans="1:4" x14ac:dyDescent="0.3">
      <c r="A284" t="s">
        <v>39</v>
      </c>
      <c r="B284" t="s">
        <v>151</v>
      </c>
      <c r="C284">
        <v>7.47</v>
      </c>
      <c r="D284">
        <v>65348512</v>
      </c>
    </row>
    <row r="285" spans="1:4" x14ac:dyDescent="0.3">
      <c r="A285" t="s">
        <v>40</v>
      </c>
      <c r="B285" t="s">
        <v>151</v>
      </c>
      <c r="C285">
        <v>7.49</v>
      </c>
      <c r="D285">
        <v>65937920</v>
      </c>
    </row>
    <row r="286" spans="1:4" x14ac:dyDescent="0.3">
      <c r="A286" t="s">
        <v>41</v>
      </c>
      <c r="B286" t="s">
        <v>151</v>
      </c>
      <c r="C286">
        <v>7.51</v>
      </c>
      <c r="D286">
        <v>62677524</v>
      </c>
    </row>
    <row r="287" spans="1:4" x14ac:dyDescent="0.3">
      <c r="A287" t="s">
        <v>42</v>
      </c>
      <c r="B287" t="s">
        <v>151</v>
      </c>
      <c r="C287">
        <v>7.48</v>
      </c>
      <c r="D287">
        <v>55025864</v>
      </c>
    </row>
    <row r="288" spans="1:4" x14ac:dyDescent="0.3">
      <c r="A288" t="s">
        <v>43</v>
      </c>
      <c r="B288" t="s">
        <v>151</v>
      </c>
      <c r="C288">
        <v>7.49</v>
      </c>
      <c r="D288">
        <v>65988760</v>
      </c>
    </row>
    <row r="289" spans="1:4" x14ac:dyDescent="0.3">
      <c r="A289" t="s">
        <v>44</v>
      </c>
      <c r="B289" t="s">
        <v>151</v>
      </c>
      <c r="C289">
        <v>7.5</v>
      </c>
      <c r="D289">
        <v>60326056</v>
      </c>
    </row>
    <row r="290" spans="1:4" x14ac:dyDescent="0.3">
      <c r="A290" t="s">
        <v>45</v>
      </c>
      <c r="B290" t="s">
        <v>151</v>
      </c>
      <c r="C290">
        <v>7.44</v>
      </c>
      <c r="D290">
        <v>52665324</v>
      </c>
    </row>
    <row r="291" spans="1:4" x14ac:dyDescent="0.3">
      <c r="A291" t="s">
        <v>46</v>
      </c>
      <c r="B291" t="s">
        <v>151</v>
      </c>
      <c r="C291">
        <v>7.48</v>
      </c>
      <c r="D291">
        <v>61991648</v>
      </c>
    </row>
    <row r="292" spans="1:4" x14ac:dyDescent="0.3">
      <c r="A292" t="s">
        <v>47</v>
      </c>
      <c r="B292" t="s">
        <v>151</v>
      </c>
      <c r="C292">
        <v>7.47</v>
      </c>
      <c r="D292">
        <v>54561568</v>
      </c>
    </row>
    <row r="293" spans="1:4" x14ac:dyDescent="0.3">
      <c r="A293" t="s">
        <v>4</v>
      </c>
      <c r="B293" t="s">
        <v>151</v>
      </c>
      <c r="C293">
        <v>7.95</v>
      </c>
      <c r="D293">
        <v>752620</v>
      </c>
    </row>
    <row r="294" spans="1:4" x14ac:dyDescent="0.3">
      <c r="A294" t="s">
        <v>6</v>
      </c>
      <c r="B294" t="s">
        <v>151</v>
      </c>
      <c r="C294">
        <v>7.69</v>
      </c>
      <c r="D294">
        <v>0</v>
      </c>
    </row>
    <row r="295" spans="1:4" x14ac:dyDescent="0.3">
      <c r="A295" t="s">
        <v>7</v>
      </c>
      <c r="B295" t="s">
        <v>151</v>
      </c>
      <c r="C295">
        <v>8.18</v>
      </c>
      <c r="D295">
        <v>44495260</v>
      </c>
    </row>
    <row r="296" spans="1:4" x14ac:dyDescent="0.3">
      <c r="A296" t="s">
        <v>8</v>
      </c>
      <c r="B296" t="s">
        <v>151</v>
      </c>
      <c r="C296">
        <v>8.36</v>
      </c>
      <c r="D296">
        <v>32945160</v>
      </c>
    </row>
    <row r="297" spans="1:4" x14ac:dyDescent="0.3">
      <c r="A297" t="s">
        <v>9</v>
      </c>
      <c r="B297" t="s">
        <v>151</v>
      </c>
      <c r="C297">
        <v>7.74</v>
      </c>
      <c r="D297">
        <v>268814</v>
      </c>
    </row>
    <row r="298" spans="1:4" x14ac:dyDescent="0.3">
      <c r="A298" t="s">
        <v>10</v>
      </c>
      <c r="B298" t="s">
        <v>151</v>
      </c>
      <c r="C298">
        <v>7.7</v>
      </c>
      <c r="D298">
        <v>0</v>
      </c>
    </row>
    <row r="299" spans="1:4" x14ac:dyDescent="0.3">
      <c r="A299" t="s">
        <v>11</v>
      </c>
      <c r="B299" t="s">
        <v>151</v>
      </c>
      <c r="C299">
        <v>8.18</v>
      </c>
      <c r="D299">
        <v>46300776</v>
      </c>
    </row>
    <row r="300" spans="1:4" x14ac:dyDescent="0.3">
      <c r="A300" t="s">
        <v>12</v>
      </c>
      <c r="B300" t="s">
        <v>151</v>
      </c>
      <c r="C300">
        <v>8.33</v>
      </c>
      <c r="D300">
        <v>35761500</v>
      </c>
    </row>
    <row r="301" spans="1:4" x14ac:dyDescent="0.3">
      <c r="A301" t="s">
        <v>13</v>
      </c>
      <c r="B301" t="s">
        <v>151</v>
      </c>
      <c r="C301">
        <v>8.18</v>
      </c>
      <c r="D301">
        <v>48460624</v>
      </c>
    </row>
    <row r="302" spans="1:4" x14ac:dyDescent="0.3">
      <c r="A302" t="s">
        <v>14</v>
      </c>
      <c r="B302" t="s">
        <v>151</v>
      </c>
      <c r="C302">
        <v>8.35</v>
      </c>
      <c r="D302">
        <v>35082656</v>
      </c>
    </row>
    <row r="303" spans="1:4" x14ac:dyDescent="0.3">
      <c r="A303" t="s">
        <v>15</v>
      </c>
      <c r="B303" t="s">
        <v>152</v>
      </c>
      <c r="C303">
        <v>8.76</v>
      </c>
      <c r="D303">
        <v>13978309</v>
      </c>
    </row>
    <row r="304" spans="1:4" x14ac:dyDescent="0.3">
      <c r="A304" t="s">
        <v>16</v>
      </c>
      <c r="B304" t="s">
        <v>152</v>
      </c>
      <c r="C304">
        <v>8.6199999999999992</v>
      </c>
      <c r="D304">
        <v>16983542</v>
      </c>
    </row>
    <row r="305" spans="1:4" x14ac:dyDescent="0.3">
      <c r="A305" t="s">
        <v>17</v>
      </c>
      <c r="B305" t="s">
        <v>152</v>
      </c>
      <c r="C305">
        <v>8.02</v>
      </c>
      <c r="D305">
        <v>15161029</v>
      </c>
    </row>
    <row r="306" spans="1:4" x14ac:dyDescent="0.3">
      <c r="A306" t="s">
        <v>18</v>
      </c>
      <c r="B306" t="s">
        <v>152</v>
      </c>
      <c r="C306">
        <v>7.06</v>
      </c>
      <c r="D306">
        <v>16680371</v>
      </c>
    </row>
    <row r="307" spans="1:4" x14ac:dyDescent="0.3">
      <c r="A307" t="s">
        <v>19</v>
      </c>
      <c r="B307" t="s">
        <v>152</v>
      </c>
      <c r="C307">
        <v>7.09</v>
      </c>
      <c r="D307">
        <v>11144339</v>
      </c>
    </row>
    <row r="308" spans="1:4" x14ac:dyDescent="0.3">
      <c r="A308" t="s">
        <v>20</v>
      </c>
      <c r="B308" t="s">
        <v>152</v>
      </c>
      <c r="C308">
        <v>7.07</v>
      </c>
      <c r="D308">
        <v>13772679</v>
      </c>
    </row>
    <row r="309" spans="1:4" x14ac:dyDescent="0.3">
      <c r="A309" t="s">
        <v>21</v>
      </c>
      <c r="B309" t="s">
        <v>152</v>
      </c>
      <c r="C309">
        <v>7.96</v>
      </c>
      <c r="D309">
        <v>7355838</v>
      </c>
    </row>
    <row r="310" spans="1:4" x14ac:dyDescent="0.3">
      <c r="A310" t="s">
        <v>22</v>
      </c>
      <c r="B310" t="s">
        <v>152</v>
      </c>
      <c r="C310">
        <v>7.09</v>
      </c>
      <c r="D310">
        <v>5673649</v>
      </c>
    </row>
    <row r="311" spans="1:4" x14ac:dyDescent="0.3">
      <c r="A311" t="s">
        <v>23</v>
      </c>
      <c r="B311" t="s">
        <v>152</v>
      </c>
      <c r="C311">
        <v>7.07</v>
      </c>
      <c r="D311">
        <v>7363437</v>
      </c>
    </row>
    <row r="312" spans="1:4" x14ac:dyDescent="0.3">
      <c r="A312" t="s">
        <v>24</v>
      </c>
      <c r="B312" t="s">
        <v>152</v>
      </c>
      <c r="C312">
        <v>7.09</v>
      </c>
      <c r="D312">
        <v>13051762</v>
      </c>
    </row>
    <row r="313" spans="1:4" x14ac:dyDescent="0.3">
      <c r="A313" t="s">
        <v>25</v>
      </c>
      <c r="B313" t="s">
        <v>152</v>
      </c>
      <c r="C313">
        <v>7.06</v>
      </c>
      <c r="D313">
        <v>16044790</v>
      </c>
    </row>
    <row r="314" spans="1:4" x14ac:dyDescent="0.3">
      <c r="A314" t="s">
        <v>26</v>
      </c>
      <c r="B314" t="s">
        <v>152</v>
      </c>
      <c r="C314">
        <v>7.01</v>
      </c>
      <c r="D314">
        <v>15405302</v>
      </c>
    </row>
    <row r="315" spans="1:4" x14ac:dyDescent="0.3">
      <c r="A315" t="s">
        <v>27</v>
      </c>
      <c r="B315" t="s">
        <v>152</v>
      </c>
      <c r="C315">
        <v>7.07</v>
      </c>
      <c r="D315">
        <v>16883638</v>
      </c>
    </row>
    <row r="316" spans="1:4" x14ac:dyDescent="0.3">
      <c r="A316" t="s">
        <v>28</v>
      </c>
      <c r="B316" t="s">
        <v>152</v>
      </c>
      <c r="C316">
        <v>7.04</v>
      </c>
      <c r="D316">
        <v>23404258</v>
      </c>
    </row>
    <row r="317" spans="1:4" x14ac:dyDescent="0.3">
      <c r="A317" t="s">
        <v>29</v>
      </c>
      <c r="B317" t="s">
        <v>152</v>
      </c>
      <c r="C317">
        <v>7.03</v>
      </c>
      <c r="D317">
        <v>15410837</v>
      </c>
    </row>
    <row r="318" spans="1:4" x14ac:dyDescent="0.3">
      <c r="A318" t="s">
        <v>30</v>
      </c>
      <c r="B318" t="s">
        <v>152</v>
      </c>
      <c r="C318">
        <v>7.01</v>
      </c>
      <c r="D318">
        <v>16387244</v>
      </c>
    </row>
    <row r="319" spans="1:4" x14ac:dyDescent="0.3">
      <c r="A319" t="s">
        <v>31</v>
      </c>
      <c r="B319" t="s">
        <v>152</v>
      </c>
      <c r="C319">
        <v>7.04</v>
      </c>
      <c r="D319">
        <v>13592603</v>
      </c>
    </row>
    <row r="320" spans="1:4" x14ac:dyDescent="0.3">
      <c r="A320" t="s">
        <v>32</v>
      </c>
      <c r="B320" t="s">
        <v>152</v>
      </c>
      <c r="C320">
        <v>7.1</v>
      </c>
      <c r="D320">
        <v>13978030</v>
      </c>
    </row>
    <row r="321" spans="1:4" x14ac:dyDescent="0.3">
      <c r="A321" t="s">
        <v>33</v>
      </c>
      <c r="B321" t="s">
        <v>152</v>
      </c>
      <c r="C321">
        <v>7.07</v>
      </c>
      <c r="D321">
        <v>14144189</v>
      </c>
    </row>
    <row r="322" spans="1:4" x14ac:dyDescent="0.3">
      <c r="A322" t="s">
        <v>34</v>
      </c>
      <c r="B322" t="s">
        <v>152</v>
      </c>
      <c r="C322">
        <v>7.1</v>
      </c>
      <c r="D322">
        <v>15356559</v>
      </c>
    </row>
    <row r="323" spans="1:4" x14ac:dyDescent="0.3">
      <c r="A323" t="s">
        <v>35</v>
      </c>
      <c r="B323" t="s">
        <v>152</v>
      </c>
      <c r="C323">
        <v>7.04</v>
      </c>
      <c r="D323">
        <v>17330588</v>
      </c>
    </row>
    <row r="324" spans="1:4" x14ac:dyDescent="0.3">
      <c r="A324" t="s">
        <v>36</v>
      </c>
      <c r="B324" t="s">
        <v>152</v>
      </c>
      <c r="C324">
        <v>7.03</v>
      </c>
      <c r="D324">
        <v>13688413</v>
      </c>
    </row>
    <row r="325" spans="1:4" x14ac:dyDescent="0.3">
      <c r="A325" t="s">
        <v>37</v>
      </c>
      <c r="B325" t="s">
        <v>152</v>
      </c>
      <c r="C325">
        <v>7.03</v>
      </c>
      <c r="D325">
        <v>10587194</v>
      </c>
    </row>
    <row r="326" spans="1:4" x14ac:dyDescent="0.3">
      <c r="A326" t="s">
        <v>38</v>
      </c>
      <c r="B326" t="s">
        <v>152</v>
      </c>
      <c r="C326">
        <v>7.09</v>
      </c>
      <c r="D326">
        <v>13412201</v>
      </c>
    </row>
    <row r="327" spans="1:4" x14ac:dyDescent="0.3">
      <c r="A327" t="s">
        <v>39</v>
      </c>
      <c r="B327" t="s">
        <v>152</v>
      </c>
      <c r="C327">
        <v>7.04</v>
      </c>
      <c r="D327">
        <v>16090399</v>
      </c>
    </row>
    <row r="328" spans="1:4" x14ac:dyDescent="0.3">
      <c r="A328" t="s">
        <v>40</v>
      </c>
      <c r="B328" t="s">
        <v>152</v>
      </c>
      <c r="C328">
        <v>7.06</v>
      </c>
      <c r="D328">
        <v>14682530</v>
      </c>
    </row>
    <row r="329" spans="1:4" x14ac:dyDescent="0.3">
      <c r="A329" t="s">
        <v>41</v>
      </c>
      <c r="B329" t="s">
        <v>152</v>
      </c>
      <c r="C329">
        <v>7.07</v>
      </c>
      <c r="D329">
        <v>16512378</v>
      </c>
    </row>
    <row r="330" spans="1:4" x14ac:dyDescent="0.3">
      <c r="A330" t="s">
        <v>42</v>
      </c>
      <c r="B330" t="s">
        <v>152</v>
      </c>
      <c r="C330">
        <v>7.04</v>
      </c>
      <c r="D330">
        <v>14006848</v>
      </c>
    </row>
    <row r="331" spans="1:4" x14ac:dyDescent="0.3">
      <c r="A331" t="s">
        <v>43</v>
      </c>
      <c r="B331" t="s">
        <v>152</v>
      </c>
      <c r="C331">
        <v>7.01</v>
      </c>
      <c r="D331">
        <v>17865352</v>
      </c>
    </row>
    <row r="332" spans="1:4" x14ac:dyDescent="0.3">
      <c r="A332" t="s">
        <v>44</v>
      </c>
      <c r="B332" t="s">
        <v>152</v>
      </c>
      <c r="C332">
        <v>7.07</v>
      </c>
      <c r="D332">
        <v>14731275</v>
      </c>
    </row>
    <row r="333" spans="1:4" x14ac:dyDescent="0.3">
      <c r="A333" t="s">
        <v>45</v>
      </c>
      <c r="B333" t="s">
        <v>152</v>
      </c>
      <c r="C333">
        <v>7.01</v>
      </c>
      <c r="D333">
        <v>12619338</v>
      </c>
    </row>
    <row r="334" spans="1:4" x14ac:dyDescent="0.3">
      <c r="A334" t="s">
        <v>46</v>
      </c>
      <c r="B334" t="s">
        <v>152</v>
      </c>
      <c r="C334">
        <v>7.03</v>
      </c>
      <c r="D334">
        <v>15284519</v>
      </c>
    </row>
    <row r="335" spans="1:4" x14ac:dyDescent="0.3">
      <c r="A335" t="s">
        <v>47</v>
      </c>
      <c r="B335" t="s">
        <v>152</v>
      </c>
      <c r="C335">
        <v>7.06</v>
      </c>
      <c r="D335">
        <v>12576394</v>
      </c>
    </row>
    <row r="336" spans="1:4" x14ac:dyDescent="0.3">
      <c r="A336" t="s">
        <v>4</v>
      </c>
      <c r="B336" t="s">
        <v>152</v>
      </c>
      <c r="C336">
        <v>7.3</v>
      </c>
      <c r="D336">
        <v>0</v>
      </c>
    </row>
    <row r="337" spans="1:4" x14ac:dyDescent="0.3">
      <c r="A337" t="s">
        <v>6</v>
      </c>
      <c r="B337" t="s">
        <v>152</v>
      </c>
      <c r="C337">
        <v>7.51</v>
      </c>
      <c r="D337">
        <v>0</v>
      </c>
    </row>
    <row r="338" spans="1:4" x14ac:dyDescent="0.3">
      <c r="A338" t="s">
        <v>7</v>
      </c>
      <c r="B338" t="s">
        <v>152</v>
      </c>
      <c r="C338">
        <v>7.88</v>
      </c>
      <c r="D338">
        <v>9264288</v>
      </c>
    </row>
    <row r="339" spans="1:4" x14ac:dyDescent="0.3">
      <c r="A339" t="s">
        <v>8</v>
      </c>
      <c r="B339" t="s">
        <v>152</v>
      </c>
      <c r="C339">
        <v>8</v>
      </c>
      <c r="D339">
        <v>6996368</v>
      </c>
    </row>
    <row r="340" spans="1:4" x14ac:dyDescent="0.3">
      <c r="A340" t="s">
        <v>9</v>
      </c>
      <c r="B340" t="s">
        <v>152</v>
      </c>
      <c r="C340">
        <v>7.48</v>
      </c>
      <c r="D340">
        <v>0</v>
      </c>
    </row>
    <row r="341" spans="1:4" x14ac:dyDescent="0.3">
      <c r="A341" t="s">
        <v>10</v>
      </c>
      <c r="B341" t="s">
        <v>152</v>
      </c>
      <c r="C341">
        <v>7.58</v>
      </c>
      <c r="D341">
        <v>0</v>
      </c>
    </row>
    <row r="342" spans="1:4" x14ac:dyDescent="0.3">
      <c r="A342" t="s">
        <v>11</v>
      </c>
      <c r="B342" t="s">
        <v>152</v>
      </c>
      <c r="C342">
        <v>7.89</v>
      </c>
      <c r="D342">
        <v>9518058</v>
      </c>
    </row>
    <row r="343" spans="1:4" x14ac:dyDescent="0.3">
      <c r="A343" t="s">
        <v>12</v>
      </c>
      <c r="B343" t="s">
        <v>152</v>
      </c>
      <c r="C343">
        <v>8.0299999999999994</v>
      </c>
      <c r="D343">
        <v>7166556</v>
      </c>
    </row>
    <row r="344" spans="1:4" x14ac:dyDescent="0.3">
      <c r="A344" t="s">
        <v>13</v>
      </c>
      <c r="B344" t="s">
        <v>152</v>
      </c>
      <c r="C344">
        <v>7.88</v>
      </c>
      <c r="D344">
        <v>10296367</v>
      </c>
    </row>
    <row r="345" spans="1:4" x14ac:dyDescent="0.3">
      <c r="A345" t="s">
        <v>14</v>
      </c>
      <c r="B345" t="s">
        <v>152</v>
      </c>
      <c r="C345">
        <v>8.0299999999999994</v>
      </c>
      <c r="D345">
        <v>7207416</v>
      </c>
    </row>
    <row r="346" spans="1:4" x14ac:dyDescent="0.3">
      <c r="A346" t="s">
        <v>15</v>
      </c>
      <c r="B346" t="s">
        <v>158</v>
      </c>
      <c r="C346">
        <v>7.52</v>
      </c>
      <c r="D346">
        <v>246580</v>
      </c>
    </row>
    <row r="347" spans="1:4" x14ac:dyDescent="0.3">
      <c r="A347" t="s">
        <v>16</v>
      </c>
      <c r="B347" t="s">
        <v>158</v>
      </c>
      <c r="C347">
        <v>7.51</v>
      </c>
      <c r="D347">
        <v>756809</v>
      </c>
    </row>
    <row r="348" spans="1:4" x14ac:dyDescent="0.3">
      <c r="A348" t="s">
        <v>17</v>
      </c>
      <c r="B348" t="s">
        <v>158</v>
      </c>
      <c r="C348">
        <v>7.39</v>
      </c>
      <c r="D348">
        <v>116083880</v>
      </c>
    </row>
    <row r="349" spans="1:4" x14ac:dyDescent="0.3">
      <c r="A349" t="s">
        <v>18</v>
      </c>
      <c r="B349" t="s">
        <v>158</v>
      </c>
      <c r="C349">
        <v>6.69</v>
      </c>
      <c r="D349">
        <v>126853232</v>
      </c>
    </row>
    <row r="350" spans="1:4" x14ac:dyDescent="0.3">
      <c r="A350" t="s">
        <v>19</v>
      </c>
      <c r="B350" t="s">
        <v>158</v>
      </c>
      <c r="C350">
        <v>6.65</v>
      </c>
      <c r="D350">
        <v>79219336</v>
      </c>
    </row>
    <row r="351" spans="1:4" x14ac:dyDescent="0.3">
      <c r="A351" t="s">
        <v>20</v>
      </c>
      <c r="B351" t="s">
        <v>158</v>
      </c>
      <c r="C351">
        <v>6.71</v>
      </c>
      <c r="D351">
        <v>104437720</v>
      </c>
    </row>
    <row r="352" spans="1:4" x14ac:dyDescent="0.3">
      <c r="A352" t="s">
        <v>21</v>
      </c>
      <c r="B352" t="s">
        <v>158</v>
      </c>
      <c r="C352">
        <v>7.53</v>
      </c>
      <c r="D352">
        <v>66238836</v>
      </c>
    </row>
    <row r="353" spans="1:4" x14ac:dyDescent="0.3">
      <c r="A353" t="s">
        <v>22</v>
      </c>
      <c r="B353" t="s">
        <v>158</v>
      </c>
      <c r="C353">
        <v>6.66</v>
      </c>
      <c r="D353">
        <v>45137916</v>
      </c>
    </row>
    <row r="354" spans="1:4" x14ac:dyDescent="0.3">
      <c r="A354" t="s">
        <v>23</v>
      </c>
      <c r="B354" t="s">
        <v>158</v>
      </c>
      <c r="C354">
        <v>6.72</v>
      </c>
      <c r="D354">
        <v>56298624</v>
      </c>
    </row>
    <row r="355" spans="1:4" x14ac:dyDescent="0.3">
      <c r="A355" t="s">
        <v>24</v>
      </c>
      <c r="B355" t="s">
        <v>158</v>
      </c>
      <c r="C355">
        <v>6.71</v>
      </c>
      <c r="D355">
        <v>103446192</v>
      </c>
    </row>
    <row r="356" spans="1:4" x14ac:dyDescent="0.3">
      <c r="A356" t="s">
        <v>25</v>
      </c>
      <c r="B356" t="s">
        <v>158</v>
      </c>
      <c r="C356">
        <v>6.72</v>
      </c>
      <c r="D356">
        <v>123825352</v>
      </c>
    </row>
    <row r="357" spans="1:4" x14ac:dyDescent="0.3">
      <c r="A357" t="s">
        <v>26</v>
      </c>
      <c r="B357" t="s">
        <v>158</v>
      </c>
      <c r="C357">
        <v>6.68</v>
      </c>
      <c r="D357">
        <v>109846864</v>
      </c>
    </row>
    <row r="358" spans="1:4" x14ac:dyDescent="0.3">
      <c r="A358" t="s">
        <v>27</v>
      </c>
      <c r="B358" t="s">
        <v>158</v>
      </c>
      <c r="C358">
        <v>6.71</v>
      </c>
      <c r="D358">
        <v>140685792</v>
      </c>
    </row>
    <row r="359" spans="1:4" x14ac:dyDescent="0.3">
      <c r="A359" t="s">
        <v>28</v>
      </c>
      <c r="B359" t="s">
        <v>158</v>
      </c>
      <c r="C359">
        <v>6.69</v>
      </c>
      <c r="D359">
        <v>172018576</v>
      </c>
    </row>
    <row r="360" spans="1:4" x14ac:dyDescent="0.3">
      <c r="A360" t="s">
        <v>29</v>
      </c>
      <c r="B360" t="s">
        <v>158</v>
      </c>
      <c r="C360">
        <v>6.69</v>
      </c>
      <c r="D360">
        <v>110610448</v>
      </c>
    </row>
    <row r="361" spans="1:4" x14ac:dyDescent="0.3">
      <c r="A361" t="s">
        <v>30</v>
      </c>
      <c r="B361" t="s">
        <v>158</v>
      </c>
      <c r="C361">
        <v>6.69</v>
      </c>
      <c r="D361">
        <v>128790568</v>
      </c>
    </row>
    <row r="362" spans="1:4" x14ac:dyDescent="0.3">
      <c r="A362" t="s">
        <v>31</v>
      </c>
      <c r="B362" t="s">
        <v>158</v>
      </c>
      <c r="C362">
        <v>6.72</v>
      </c>
      <c r="D362">
        <v>73065168</v>
      </c>
    </row>
    <row r="363" spans="1:4" x14ac:dyDescent="0.3">
      <c r="A363" t="s">
        <v>32</v>
      </c>
      <c r="B363" t="s">
        <v>158</v>
      </c>
      <c r="C363">
        <v>6.69</v>
      </c>
      <c r="D363">
        <v>100788720</v>
      </c>
    </row>
    <row r="364" spans="1:4" x14ac:dyDescent="0.3">
      <c r="A364" t="s">
        <v>33</v>
      </c>
      <c r="B364" t="s">
        <v>158</v>
      </c>
      <c r="C364">
        <v>6.71</v>
      </c>
      <c r="D364">
        <v>92590040</v>
      </c>
    </row>
    <row r="365" spans="1:4" x14ac:dyDescent="0.3">
      <c r="A365" t="s">
        <v>34</v>
      </c>
      <c r="B365" t="s">
        <v>158</v>
      </c>
      <c r="C365">
        <v>6.72</v>
      </c>
      <c r="D365">
        <v>105963528</v>
      </c>
    </row>
    <row r="366" spans="1:4" x14ac:dyDescent="0.3">
      <c r="A366" t="s">
        <v>35</v>
      </c>
      <c r="B366" t="s">
        <v>158</v>
      </c>
      <c r="C366">
        <v>6.68</v>
      </c>
      <c r="D366">
        <v>125642912</v>
      </c>
    </row>
    <row r="367" spans="1:4" x14ac:dyDescent="0.3">
      <c r="A367" t="s">
        <v>36</v>
      </c>
      <c r="B367" t="s">
        <v>158</v>
      </c>
      <c r="C367">
        <v>6.68</v>
      </c>
      <c r="D367">
        <v>112613040</v>
      </c>
    </row>
    <row r="368" spans="1:4" x14ac:dyDescent="0.3">
      <c r="A368" t="s">
        <v>37</v>
      </c>
      <c r="B368" t="s">
        <v>158</v>
      </c>
      <c r="C368">
        <v>6.66</v>
      </c>
      <c r="D368">
        <v>76158400</v>
      </c>
    </row>
    <row r="369" spans="1:4" x14ac:dyDescent="0.3">
      <c r="A369" t="s">
        <v>38</v>
      </c>
      <c r="B369" t="s">
        <v>158</v>
      </c>
      <c r="C369">
        <v>6.69</v>
      </c>
      <c r="D369">
        <v>84287160</v>
      </c>
    </row>
    <row r="370" spans="1:4" x14ac:dyDescent="0.3">
      <c r="A370" t="s">
        <v>39</v>
      </c>
      <c r="B370" t="s">
        <v>158</v>
      </c>
      <c r="C370">
        <v>6.68</v>
      </c>
      <c r="D370">
        <v>142093472</v>
      </c>
    </row>
    <row r="371" spans="1:4" x14ac:dyDescent="0.3">
      <c r="A371" t="s">
        <v>40</v>
      </c>
      <c r="B371" t="s">
        <v>158</v>
      </c>
      <c r="C371">
        <v>6.69</v>
      </c>
      <c r="D371">
        <v>100691672</v>
      </c>
    </row>
    <row r="372" spans="1:4" x14ac:dyDescent="0.3">
      <c r="A372" t="s">
        <v>41</v>
      </c>
      <c r="B372" t="s">
        <v>158</v>
      </c>
      <c r="C372">
        <v>6.71</v>
      </c>
      <c r="D372">
        <v>119624376</v>
      </c>
    </row>
    <row r="373" spans="1:4" x14ac:dyDescent="0.3">
      <c r="A373" t="s">
        <v>42</v>
      </c>
      <c r="B373" t="s">
        <v>158</v>
      </c>
      <c r="C373">
        <v>6.69</v>
      </c>
      <c r="D373">
        <v>102137784</v>
      </c>
    </row>
    <row r="374" spans="1:4" x14ac:dyDescent="0.3">
      <c r="A374" t="s">
        <v>43</v>
      </c>
      <c r="B374" t="s">
        <v>158</v>
      </c>
      <c r="C374">
        <v>6.65</v>
      </c>
      <c r="D374">
        <v>144570800</v>
      </c>
    </row>
    <row r="375" spans="1:4" x14ac:dyDescent="0.3">
      <c r="A375" t="s">
        <v>44</v>
      </c>
      <c r="B375" t="s">
        <v>158</v>
      </c>
      <c r="C375">
        <v>6.69</v>
      </c>
      <c r="D375">
        <v>125558648</v>
      </c>
    </row>
    <row r="376" spans="1:4" x14ac:dyDescent="0.3">
      <c r="A376" t="s">
        <v>45</v>
      </c>
      <c r="B376" t="s">
        <v>158</v>
      </c>
      <c r="C376">
        <v>6.65</v>
      </c>
      <c r="D376">
        <v>129327256</v>
      </c>
    </row>
    <row r="377" spans="1:4" x14ac:dyDescent="0.3">
      <c r="A377" t="s">
        <v>46</v>
      </c>
      <c r="B377" t="s">
        <v>158</v>
      </c>
      <c r="C377">
        <v>6.71</v>
      </c>
      <c r="D377">
        <v>123960720</v>
      </c>
    </row>
    <row r="378" spans="1:4" x14ac:dyDescent="0.3">
      <c r="A378" t="s">
        <v>47</v>
      </c>
      <c r="B378" t="s">
        <v>158</v>
      </c>
      <c r="C378">
        <v>6.68</v>
      </c>
      <c r="D378">
        <v>126554928</v>
      </c>
    </row>
    <row r="379" spans="1:4" x14ac:dyDescent="0.3">
      <c r="A379" t="s">
        <v>4</v>
      </c>
      <c r="B379" t="s">
        <v>158</v>
      </c>
      <c r="C379">
        <v>6.95</v>
      </c>
      <c r="D379">
        <v>0</v>
      </c>
    </row>
    <row r="380" spans="1:4" x14ac:dyDescent="0.3">
      <c r="A380" t="s">
        <v>6</v>
      </c>
      <c r="B380" t="s">
        <v>158</v>
      </c>
      <c r="C380">
        <v>7.63</v>
      </c>
      <c r="D380">
        <v>15194</v>
      </c>
    </row>
    <row r="381" spans="1:4" x14ac:dyDescent="0.3">
      <c r="A381" t="s">
        <v>7</v>
      </c>
      <c r="B381" t="s">
        <v>158</v>
      </c>
      <c r="C381">
        <v>7.36</v>
      </c>
      <c r="D381">
        <v>40029512</v>
      </c>
    </row>
    <row r="382" spans="1:4" x14ac:dyDescent="0.3">
      <c r="A382" t="s">
        <v>8</v>
      </c>
      <c r="B382" t="s">
        <v>158</v>
      </c>
      <c r="C382">
        <v>7.52</v>
      </c>
      <c r="D382">
        <v>27732102</v>
      </c>
    </row>
    <row r="383" spans="1:4" x14ac:dyDescent="0.3">
      <c r="A383" t="s">
        <v>9</v>
      </c>
      <c r="B383" t="s">
        <v>158</v>
      </c>
      <c r="C383">
        <v>7</v>
      </c>
      <c r="D383">
        <v>0</v>
      </c>
    </row>
    <row r="384" spans="1:4" x14ac:dyDescent="0.3">
      <c r="A384" t="s">
        <v>10</v>
      </c>
      <c r="B384" t="s">
        <v>158</v>
      </c>
      <c r="C384">
        <v>7</v>
      </c>
      <c r="D384">
        <v>0</v>
      </c>
    </row>
    <row r="385" spans="1:4" x14ac:dyDescent="0.3">
      <c r="A385" t="s">
        <v>11</v>
      </c>
      <c r="B385" t="s">
        <v>158</v>
      </c>
      <c r="C385">
        <v>7.32</v>
      </c>
      <c r="D385">
        <v>40983436</v>
      </c>
    </row>
    <row r="386" spans="1:4" x14ac:dyDescent="0.3">
      <c r="A386" t="s">
        <v>12</v>
      </c>
      <c r="B386" t="s">
        <v>158</v>
      </c>
      <c r="C386">
        <v>7.49</v>
      </c>
      <c r="D386">
        <v>29997520</v>
      </c>
    </row>
    <row r="387" spans="1:4" x14ac:dyDescent="0.3">
      <c r="A387" t="s">
        <v>13</v>
      </c>
      <c r="B387" t="s">
        <v>158</v>
      </c>
      <c r="C387">
        <v>7.36</v>
      </c>
      <c r="D387">
        <v>39433812</v>
      </c>
    </row>
    <row r="388" spans="1:4" x14ac:dyDescent="0.3">
      <c r="A388" t="s">
        <v>14</v>
      </c>
      <c r="B388" t="s">
        <v>158</v>
      </c>
      <c r="C388">
        <v>7.49</v>
      </c>
      <c r="D388">
        <v>28337232</v>
      </c>
    </row>
    <row r="389" spans="1:4" x14ac:dyDescent="0.3">
      <c r="A389" t="s">
        <v>15</v>
      </c>
      <c r="B389" t="s">
        <v>153</v>
      </c>
      <c r="C389">
        <v>7.6</v>
      </c>
      <c r="D389">
        <v>11107393</v>
      </c>
    </row>
    <row r="390" spans="1:4" x14ac:dyDescent="0.3">
      <c r="A390" t="s">
        <v>16</v>
      </c>
      <c r="B390" t="s">
        <v>153</v>
      </c>
      <c r="C390">
        <v>7.36</v>
      </c>
      <c r="D390">
        <v>13777639</v>
      </c>
    </row>
    <row r="391" spans="1:4" x14ac:dyDescent="0.3">
      <c r="A391" t="s">
        <v>17</v>
      </c>
      <c r="B391" t="s">
        <v>153</v>
      </c>
      <c r="C391">
        <v>6.72</v>
      </c>
      <c r="D391">
        <v>10447159</v>
      </c>
    </row>
    <row r="392" spans="1:4" x14ac:dyDescent="0.3">
      <c r="A392" t="s">
        <v>18</v>
      </c>
      <c r="B392" t="s">
        <v>153</v>
      </c>
      <c r="C392">
        <v>5.61</v>
      </c>
      <c r="D392">
        <v>10332243</v>
      </c>
    </row>
    <row r="393" spans="1:4" x14ac:dyDescent="0.3">
      <c r="A393" t="s">
        <v>19</v>
      </c>
      <c r="B393" t="s">
        <v>153</v>
      </c>
      <c r="C393">
        <v>5.67</v>
      </c>
      <c r="D393">
        <v>6164790</v>
      </c>
    </row>
    <row r="394" spans="1:4" x14ac:dyDescent="0.3">
      <c r="A394" t="s">
        <v>20</v>
      </c>
      <c r="B394" t="s">
        <v>153</v>
      </c>
      <c r="C394">
        <v>5.7</v>
      </c>
      <c r="D394">
        <v>7284420</v>
      </c>
    </row>
    <row r="395" spans="1:4" x14ac:dyDescent="0.3">
      <c r="A395" t="s">
        <v>21</v>
      </c>
      <c r="B395" t="s">
        <v>153</v>
      </c>
      <c r="C395">
        <v>6.68</v>
      </c>
      <c r="D395">
        <v>4860867</v>
      </c>
    </row>
    <row r="396" spans="1:4" x14ac:dyDescent="0.3">
      <c r="A396" t="s">
        <v>22</v>
      </c>
      <c r="B396" t="s">
        <v>153</v>
      </c>
      <c r="C396">
        <v>5.71</v>
      </c>
      <c r="D396">
        <v>2961583</v>
      </c>
    </row>
    <row r="397" spans="1:4" x14ac:dyDescent="0.3">
      <c r="A397" t="s">
        <v>23</v>
      </c>
      <c r="B397" t="s">
        <v>153</v>
      </c>
      <c r="C397">
        <v>5.64</v>
      </c>
      <c r="D397">
        <v>3882487</v>
      </c>
    </row>
    <row r="398" spans="1:4" x14ac:dyDescent="0.3">
      <c r="A398" t="s">
        <v>24</v>
      </c>
      <c r="B398" t="s">
        <v>153</v>
      </c>
      <c r="C398">
        <v>5.71</v>
      </c>
      <c r="D398">
        <v>8512757</v>
      </c>
    </row>
    <row r="399" spans="1:4" x14ac:dyDescent="0.3">
      <c r="A399" t="s">
        <v>25</v>
      </c>
      <c r="B399" t="s">
        <v>153</v>
      </c>
      <c r="C399">
        <v>5.68</v>
      </c>
      <c r="D399">
        <v>9892007</v>
      </c>
    </row>
    <row r="400" spans="1:4" x14ac:dyDescent="0.3">
      <c r="A400" t="s">
        <v>26</v>
      </c>
      <c r="B400" t="s">
        <v>153</v>
      </c>
      <c r="C400">
        <v>5.64</v>
      </c>
      <c r="D400">
        <v>6723085</v>
      </c>
    </row>
    <row r="401" spans="1:4" x14ac:dyDescent="0.3">
      <c r="A401" t="s">
        <v>27</v>
      </c>
      <c r="B401" t="s">
        <v>153</v>
      </c>
      <c r="C401">
        <v>5.73</v>
      </c>
      <c r="D401">
        <v>10163051</v>
      </c>
    </row>
    <row r="402" spans="1:4" x14ac:dyDescent="0.3">
      <c r="A402" t="s">
        <v>28</v>
      </c>
      <c r="B402" t="s">
        <v>153</v>
      </c>
      <c r="C402">
        <v>5.68</v>
      </c>
      <c r="D402">
        <v>12989544</v>
      </c>
    </row>
    <row r="403" spans="1:4" x14ac:dyDescent="0.3">
      <c r="A403" t="s">
        <v>29</v>
      </c>
      <c r="B403" t="s">
        <v>153</v>
      </c>
      <c r="C403">
        <v>5.69</v>
      </c>
      <c r="D403">
        <v>9256007</v>
      </c>
    </row>
    <row r="404" spans="1:4" x14ac:dyDescent="0.3">
      <c r="A404" t="s">
        <v>30</v>
      </c>
      <c r="B404" t="s">
        <v>153</v>
      </c>
      <c r="C404">
        <v>5.72</v>
      </c>
      <c r="D404">
        <v>10490391</v>
      </c>
    </row>
    <row r="405" spans="1:4" x14ac:dyDescent="0.3">
      <c r="A405" t="s">
        <v>31</v>
      </c>
      <c r="B405" t="s">
        <v>153</v>
      </c>
      <c r="C405">
        <v>5.67</v>
      </c>
      <c r="D405">
        <v>6889724</v>
      </c>
    </row>
    <row r="406" spans="1:4" x14ac:dyDescent="0.3">
      <c r="A406" t="s">
        <v>32</v>
      </c>
      <c r="B406" t="s">
        <v>153</v>
      </c>
      <c r="C406">
        <v>5.74</v>
      </c>
      <c r="D406">
        <v>7268565</v>
      </c>
    </row>
    <row r="407" spans="1:4" x14ac:dyDescent="0.3">
      <c r="A407" t="s">
        <v>33</v>
      </c>
      <c r="B407" t="s">
        <v>153</v>
      </c>
      <c r="C407">
        <v>5.74</v>
      </c>
      <c r="D407">
        <v>7990056</v>
      </c>
    </row>
    <row r="408" spans="1:4" x14ac:dyDescent="0.3">
      <c r="A408" t="s">
        <v>34</v>
      </c>
      <c r="B408" t="s">
        <v>153</v>
      </c>
      <c r="C408">
        <v>5.71</v>
      </c>
      <c r="D408">
        <v>8629580</v>
      </c>
    </row>
    <row r="409" spans="1:4" x14ac:dyDescent="0.3">
      <c r="A409" t="s">
        <v>35</v>
      </c>
      <c r="B409" t="s">
        <v>153</v>
      </c>
      <c r="C409">
        <v>5.75</v>
      </c>
      <c r="D409">
        <v>10157480</v>
      </c>
    </row>
    <row r="410" spans="1:4" x14ac:dyDescent="0.3">
      <c r="A410" t="s">
        <v>36</v>
      </c>
      <c r="B410" t="s">
        <v>153</v>
      </c>
      <c r="C410">
        <v>5.68</v>
      </c>
      <c r="D410">
        <v>8409586</v>
      </c>
    </row>
    <row r="411" spans="1:4" x14ac:dyDescent="0.3">
      <c r="A411" t="s">
        <v>37</v>
      </c>
      <c r="B411" t="s">
        <v>153</v>
      </c>
      <c r="C411">
        <v>5.66</v>
      </c>
      <c r="D411">
        <v>6056710</v>
      </c>
    </row>
    <row r="412" spans="1:4" x14ac:dyDescent="0.3">
      <c r="A412" t="s">
        <v>38</v>
      </c>
      <c r="B412" t="s">
        <v>153</v>
      </c>
      <c r="C412">
        <v>5.71</v>
      </c>
      <c r="D412">
        <v>7752264</v>
      </c>
    </row>
    <row r="413" spans="1:4" x14ac:dyDescent="0.3">
      <c r="A413" t="s">
        <v>39</v>
      </c>
      <c r="B413" t="s">
        <v>153</v>
      </c>
      <c r="C413">
        <v>5.61</v>
      </c>
      <c r="D413">
        <v>9984144</v>
      </c>
    </row>
    <row r="414" spans="1:4" x14ac:dyDescent="0.3">
      <c r="A414" t="s">
        <v>40</v>
      </c>
      <c r="B414" t="s">
        <v>153</v>
      </c>
      <c r="C414">
        <v>5.65</v>
      </c>
      <c r="D414">
        <v>8202066</v>
      </c>
    </row>
    <row r="415" spans="1:4" x14ac:dyDescent="0.3">
      <c r="A415" t="s">
        <v>41</v>
      </c>
      <c r="B415" t="s">
        <v>153</v>
      </c>
      <c r="C415">
        <v>5.7</v>
      </c>
      <c r="D415">
        <v>10117562</v>
      </c>
    </row>
    <row r="416" spans="1:4" x14ac:dyDescent="0.3">
      <c r="A416" t="s">
        <v>42</v>
      </c>
      <c r="B416" t="s">
        <v>153</v>
      </c>
      <c r="C416">
        <v>5.62</v>
      </c>
      <c r="D416">
        <v>8190757</v>
      </c>
    </row>
    <row r="417" spans="1:4" x14ac:dyDescent="0.3">
      <c r="A417" t="s">
        <v>43</v>
      </c>
      <c r="B417" t="s">
        <v>153</v>
      </c>
      <c r="C417">
        <v>5.62</v>
      </c>
      <c r="D417">
        <v>11413889</v>
      </c>
    </row>
    <row r="418" spans="1:4" x14ac:dyDescent="0.3">
      <c r="A418" t="s">
        <v>44</v>
      </c>
      <c r="B418" t="s">
        <v>153</v>
      </c>
      <c r="C418">
        <v>5.74</v>
      </c>
      <c r="D418">
        <v>9284112</v>
      </c>
    </row>
    <row r="419" spans="1:4" x14ac:dyDescent="0.3">
      <c r="A419" t="s">
        <v>45</v>
      </c>
      <c r="B419" t="s">
        <v>153</v>
      </c>
      <c r="C419">
        <v>5.64</v>
      </c>
      <c r="D419">
        <v>7195855</v>
      </c>
    </row>
    <row r="420" spans="1:4" x14ac:dyDescent="0.3">
      <c r="A420" t="s">
        <v>46</v>
      </c>
      <c r="B420" t="s">
        <v>153</v>
      </c>
      <c r="C420">
        <v>5.66</v>
      </c>
      <c r="D420">
        <v>9439496</v>
      </c>
    </row>
    <row r="421" spans="1:4" x14ac:dyDescent="0.3">
      <c r="A421" t="s">
        <v>47</v>
      </c>
      <c r="B421" t="s">
        <v>153</v>
      </c>
      <c r="C421">
        <v>5.74</v>
      </c>
      <c r="D421">
        <v>7498901</v>
      </c>
    </row>
    <row r="422" spans="1:4" x14ac:dyDescent="0.3">
      <c r="A422" t="s">
        <v>4</v>
      </c>
      <c r="B422" t="s">
        <v>153</v>
      </c>
      <c r="C422">
        <v>6.59</v>
      </c>
      <c r="D422">
        <v>45656</v>
      </c>
    </row>
    <row r="423" spans="1:4" x14ac:dyDescent="0.3">
      <c r="A423" t="s">
        <v>6</v>
      </c>
      <c r="B423" t="s">
        <v>153</v>
      </c>
      <c r="C423">
        <v>6.31</v>
      </c>
      <c r="D423">
        <v>0</v>
      </c>
    </row>
    <row r="424" spans="1:4" x14ac:dyDescent="0.3">
      <c r="A424" t="s">
        <v>7</v>
      </c>
      <c r="B424" t="s">
        <v>153</v>
      </c>
      <c r="C424">
        <v>6.63</v>
      </c>
      <c r="D424">
        <v>6190330</v>
      </c>
    </row>
    <row r="425" spans="1:4" x14ac:dyDescent="0.3">
      <c r="A425" t="s">
        <v>8</v>
      </c>
      <c r="B425" t="s">
        <v>153</v>
      </c>
      <c r="C425">
        <v>6.73</v>
      </c>
      <c r="D425">
        <v>4277665</v>
      </c>
    </row>
    <row r="426" spans="1:4" x14ac:dyDescent="0.3">
      <c r="A426" t="s">
        <v>9</v>
      </c>
      <c r="B426" t="s">
        <v>153</v>
      </c>
      <c r="C426">
        <v>6.77</v>
      </c>
      <c r="D426">
        <v>28021</v>
      </c>
    </row>
    <row r="427" spans="1:4" x14ac:dyDescent="0.3">
      <c r="A427" t="s">
        <v>10</v>
      </c>
      <c r="B427" t="s">
        <v>153</v>
      </c>
      <c r="C427">
        <v>6.13</v>
      </c>
      <c r="D427">
        <v>0</v>
      </c>
    </row>
    <row r="428" spans="1:4" x14ac:dyDescent="0.3">
      <c r="A428" t="s">
        <v>11</v>
      </c>
      <c r="B428" t="s">
        <v>153</v>
      </c>
      <c r="C428">
        <v>6.59</v>
      </c>
      <c r="D428">
        <v>5880592</v>
      </c>
    </row>
    <row r="429" spans="1:4" x14ac:dyDescent="0.3">
      <c r="A429" t="s">
        <v>12</v>
      </c>
      <c r="B429" t="s">
        <v>153</v>
      </c>
      <c r="C429">
        <v>6.74</v>
      </c>
      <c r="D429">
        <v>5089837</v>
      </c>
    </row>
    <row r="430" spans="1:4" x14ac:dyDescent="0.3">
      <c r="A430" t="s">
        <v>13</v>
      </c>
      <c r="B430" t="s">
        <v>153</v>
      </c>
      <c r="C430">
        <v>6.54</v>
      </c>
      <c r="D430">
        <v>6586955</v>
      </c>
    </row>
    <row r="431" spans="1:4" x14ac:dyDescent="0.3">
      <c r="A431" t="s">
        <v>14</v>
      </c>
      <c r="B431" t="s">
        <v>153</v>
      </c>
      <c r="C431">
        <v>6.76</v>
      </c>
      <c r="D431">
        <v>4469786</v>
      </c>
    </row>
    <row r="432" spans="1:4" x14ac:dyDescent="0.3">
      <c r="A432" t="s">
        <v>15</v>
      </c>
      <c r="B432" t="s">
        <v>154</v>
      </c>
      <c r="C432">
        <v>7.8</v>
      </c>
      <c r="D432">
        <v>29276780</v>
      </c>
    </row>
    <row r="433" spans="1:4" x14ac:dyDescent="0.3">
      <c r="A433" t="s">
        <v>16</v>
      </c>
      <c r="B433" t="s">
        <v>154</v>
      </c>
      <c r="C433">
        <v>7.46</v>
      </c>
      <c r="D433">
        <v>35351604</v>
      </c>
    </row>
    <row r="434" spans="1:4" x14ac:dyDescent="0.3">
      <c r="A434" t="s">
        <v>17</v>
      </c>
      <c r="B434" t="s">
        <v>154</v>
      </c>
      <c r="C434">
        <v>7.09</v>
      </c>
      <c r="D434">
        <v>23133940</v>
      </c>
    </row>
    <row r="435" spans="1:4" x14ac:dyDescent="0.3">
      <c r="A435" t="s">
        <v>18</v>
      </c>
      <c r="B435" t="s">
        <v>154</v>
      </c>
      <c r="C435">
        <v>5.9</v>
      </c>
      <c r="D435">
        <v>31897402</v>
      </c>
    </row>
    <row r="436" spans="1:4" x14ac:dyDescent="0.3">
      <c r="A436" t="s">
        <v>19</v>
      </c>
      <c r="B436" t="s">
        <v>154</v>
      </c>
      <c r="C436">
        <v>5.95</v>
      </c>
      <c r="D436">
        <v>20732158</v>
      </c>
    </row>
    <row r="437" spans="1:4" x14ac:dyDescent="0.3">
      <c r="A437" t="s">
        <v>20</v>
      </c>
      <c r="B437" t="s">
        <v>154</v>
      </c>
      <c r="C437">
        <v>5.99</v>
      </c>
      <c r="D437">
        <v>22659510</v>
      </c>
    </row>
    <row r="438" spans="1:4" x14ac:dyDescent="0.3">
      <c r="A438" t="s">
        <v>21</v>
      </c>
      <c r="B438" t="s">
        <v>154</v>
      </c>
      <c r="C438">
        <v>6.97</v>
      </c>
      <c r="D438">
        <v>14642118</v>
      </c>
    </row>
    <row r="439" spans="1:4" x14ac:dyDescent="0.3">
      <c r="A439" t="s">
        <v>22</v>
      </c>
      <c r="B439" t="s">
        <v>154</v>
      </c>
      <c r="C439">
        <v>5.96</v>
      </c>
      <c r="D439">
        <v>10019593</v>
      </c>
    </row>
    <row r="440" spans="1:4" x14ac:dyDescent="0.3">
      <c r="A440" t="s">
        <v>23</v>
      </c>
      <c r="B440" t="s">
        <v>154</v>
      </c>
      <c r="C440">
        <v>5.96</v>
      </c>
      <c r="D440">
        <v>11458705</v>
      </c>
    </row>
    <row r="441" spans="1:4" x14ac:dyDescent="0.3">
      <c r="A441" t="s">
        <v>24</v>
      </c>
      <c r="B441" t="s">
        <v>154</v>
      </c>
      <c r="C441">
        <v>6.02</v>
      </c>
      <c r="D441">
        <v>24220720</v>
      </c>
    </row>
    <row r="442" spans="1:4" x14ac:dyDescent="0.3">
      <c r="A442" t="s">
        <v>25</v>
      </c>
      <c r="B442" t="s">
        <v>154</v>
      </c>
      <c r="C442">
        <v>5.95</v>
      </c>
      <c r="D442">
        <v>28139764</v>
      </c>
    </row>
    <row r="443" spans="1:4" x14ac:dyDescent="0.3">
      <c r="A443" t="s">
        <v>26</v>
      </c>
      <c r="B443" t="s">
        <v>154</v>
      </c>
      <c r="C443">
        <v>5.9</v>
      </c>
      <c r="D443">
        <v>25356728</v>
      </c>
    </row>
    <row r="444" spans="1:4" x14ac:dyDescent="0.3">
      <c r="A444" t="s">
        <v>27</v>
      </c>
      <c r="B444" t="s">
        <v>154</v>
      </c>
      <c r="C444">
        <v>6.02</v>
      </c>
      <c r="D444">
        <v>29153748</v>
      </c>
    </row>
    <row r="445" spans="1:4" x14ac:dyDescent="0.3">
      <c r="A445" t="s">
        <v>28</v>
      </c>
      <c r="B445" t="s">
        <v>154</v>
      </c>
      <c r="C445">
        <v>5.93</v>
      </c>
      <c r="D445">
        <v>39560040</v>
      </c>
    </row>
    <row r="446" spans="1:4" x14ac:dyDescent="0.3">
      <c r="A446" t="s">
        <v>29</v>
      </c>
      <c r="B446" t="s">
        <v>154</v>
      </c>
      <c r="C446">
        <v>5.93</v>
      </c>
      <c r="D446">
        <v>26047536</v>
      </c>
    </row>
    <row r="447" spans="1:4" x14ac:dyDescent="0.3">
      <c r="A447" t="s">
        <v>30</v>
      </c>
      <c r="B447" t="s">
        <v>154</v>
      </c>
      <c r="C447">
        <v>5.92</v>
      </c>
      <c r="D447">
        <v>27028970</v>
      </c>
    </row>
    <row r="448" spans="1:4" x14ac:dyDescent="0.3">
      <c r="A448" t="s">
        <v>31</v>
      </c>
      <c r="B448" t="s">
        <v>154</v>
      </c>
      <c r="C448">
        <v>5.96</v>
      </c>
      <c r="D448">
        <v>22433066</v>
      </c>
    </row>
    <row r="449" spans="1:4" x14ac:dyDescent="0.3">
      <c r="A449" t="s">
        <v>32</v>
      </c>
      <c r="B449" t="s">
        <v>154</v>
      </c>
      <c r="C449">
        <v>5.99</v>
      </c>
      <c r="D449">
        <v>24241466</v>
      </c>
    </row>
    <row r="450" spans="1:4" x14ac:dyDescent="0.3">
      <c r="A450" t="s">
        <v>33</v>
      </c>
      <c r="B450" t="s">
        <v>154</v>
      </c>
      <c r="C450">
        <v>6.02</v>
      </c>
      <c r="D450">
        <v>26016938</v>
      </c>
    </row>
    <row r="451" spans="1:4" x14ac:dyDescent="0.3">
      <c r="A451" t="s">
        <v>34</v>
      </c>
      <c r="B451" t="s">
        <v>154</v>
      </c>
      <c r="C451">
        <v>6.07</v>
      </c>
      <c r="D451">
        <v>22799004</v>
      </c>
    </row>
    <row r="452" spans="1:4" x14ac:dyDescent="0.3">
      <c r="A452" t="s">
        <v>35</v>
      </c>
      <c r="B452" t="s">
        <v>154</v>
      </c>
      <c r="C452">
        <v>5.98</v>
      </c>
      <c r="D452">
        <v>27256020</v>
      </c>
    </row>
    <row r="453" spans="1:4" x14ac:dyDescent="0.3">
      <c r="A453" t="s">
        <v>36</v>
      </c>
      <c r="B453" t="s">
        <v>154</v>
      </c>
      <c r="C453">
        <v>5.91</v>
      </c>
      <c r="D453">
        <v>22426286</v>
      </c>
    </row>
    <row r="454" spans="1:4" x14ac:dyDescent="0.3">
      <c r="A454" t="s">
        <v>37</v>
      </c>
      <c r="B454" t="s">
        <v>154</v>
      </c>
      <c r="C454">
        <v>5.95</v>
      </c>
      <c r="D454">
        <v>17791272</v>
      </c>
    </row>
    <row r="455" spans="1:4" x14ac:dyDescent="0.3">
      <c r="A455" t="s">
        <v>38</v>
      </c>
      <c r="B455" t="s">
        <v>154</v>
      </c>
      <c r="C455">
        <v>6.02</v>
      </c>
      <c r="D455">
        <v>22237402</v>
      </c>
    </row>
    <row r="456" spans="1:4" x14ac:dyDescent="0.3">
      <c r="A456" t="s">
        <v>39</v>
      </c>
      <c r="B456" t="s">
        <v>154</v>
      </c>
      <c r="C456">
        <v>5.93</v>
      </c>
      <c r="D456">
        <v>20887116</v>
      </c>
    </row>
    <row r="457" spans="1:4" x14ac:dyDescent="0.3">
      <c r="A457" t="s">
        <v>40</v>
      </c>
      <c r="B457" t="s">
        <v>154</v>
      </c>
      <c r="C457">
        <v>5.9</v>
      </c>
      <c r="D457">
        <v>25577500</v>
      </c>
    </row>
    <row r="458" spans="1:4" x14ac:dyDescent="0.3">
      <c r="A458" t="s">
        <v>41</v>
      </c>
      <c r="B458" t="s">
        <v>154</v>
      </c>
      <c r="C458">
        <v>5.91</v>
      </c>
      <c r="D458">
        <v>27688746</v>
      </c>
    </row>
    <row r="459" spans="1:4" x14ac:dyDescent="0.3">
      <c r="A459" t="s">
        <v>42</v>
      </c>
      <c r="B459" t="s">
        <v>154</v>
      </c>
      <c r="C459">
        <v>5.91</v>
      </c>
      <c r="D459">
        <v>21525286</v>
      </c>
    </row>
    <row r="460" spans="1:4" x14ac:dyDescent="0.3">
      <c r="A460" t="s">
        <v>43</v>
      </c>
      <c r="B460" t="s">
        <v>154</v>
      </c>
      <c r="C460">
        <v>5.91</v>
      </c>
      <c r="D460">
        <v>32267470</v>
      </c>
    </row>
    <row r="461" spans="1:4" x14ac:dyDescent="0.3">
      <c r="A461" t="s">
        <v>44</v>
      </c>
      <c r="B461" t="s">
        <v>154</v>
      </c>
      <c r="C461">
        <v>6.01</v>
      </c>
      <c r="D461">
        <v>27847922</v>
      </c>
    </row>
    <row r="462" spans="1:4" x14ac:dyDescent="0.3">
      <c r="A462" t="s">
        <v>45</v>
      </c>
      <c r="B462" t="s">
        <v>154</v>
      </c>
      <c r="C462">
        <v>5.86</v>
      </c>
      <c r="D462">
        <v>21735856</v>
      </c>
    </row>
    <row r="463" spans="1:4" x14ac:dyDescent="0.3">
      <c r="A463" t="s">
        <v>46</v>
      </c>
      <c r="B463" t="s">
        <v>154</v>
      </c>
      <c r="C463">
        <v>5.89</v>
      </c>
      <c r="D463">
        <v>25343960</v>
      </c>
    </row>
    <row r="464" spans="1:4" x14ac:dyDescent="0.3">
      <c r="A464" t="s">
        <v>47</v>
      </c>
      <c r="B464" t="s">
        <v>154</v>
      </c>
      <c r="C464">
        <v>5.95</v>
      </c>
      <c r="D464">
        <v>21946352</v>
      </c>
    </row>
    <row r="465" spans="1:4" x14ac:dyDescent="0.3">
      <c r="A465" t="s">
        <v>4</v>
      </c>
      <c r="B465" t="s">
        <v>154</v>
      </c>
      <c r="C465">
        <v>6.48</v>
      </c>
      <c r="D465">
        <v>232551</v>
      </c>
    </row>
    <row r="466" spans="1:4" x14ac:dyDescent="0.3">
      <c r="A466" t="s">
        <v>6</v>
      </c>
      <c r="B466" t="s">
        <v>154</v>
      </c>
      <c r="C466">
        <v>6.53</v>
      </c>
      <c r="D466">
        <v>691433</v>
      </c>
    </row>
    <row r="467" spans="1:4" x14ac:dyDescent="0.3">
      <c r="A467" t="s">
        <v>7</v>
      </c>
      <c r="B467" t="s">
        <v>154</v>
      </c>
      <c r="C467">
        <v>6.95</v>
      </c>
      <c r="D467">
        <v>17728974</v>
      </c>
    </row>
    <row r="468" spans="1:4" x14ac:dyDescent="0.3">
      <c r="A468" t="s">
        <v>8</v>
      </c>
      <c r="B468" t="s">
        <v>154</v>
      </c>
      <c r="C468">
        <v>7.07</v>
      </c>
      <c r="D468">
        <v>13532143</v>
      </c>
    </row>
    <row r="469" spans="1:4" x14ac:dyDescent="0.3">
      <c r="A469" t="s">
        <v>9</v>
      </c>
      <c r="B469" t="s">
        <v>154</v>
      </c>
      <c r="C469">
        <v>7.13</v>
      </c>
      <c r="D469">
        <v>549901</v>
      </c>
    </row>
    <row r="470" spans="1:4" x14ac:dyDescent="0.3">
      <c r="A470" t="s">
        <v>10</v>
      </c>
      <c r="B470" t="s">
        <v>154</v>
      </c>
      <c r="C470">
        <v>6.55</v>
      </c>
      <c r="D470">
        <v>569266</v>
      </c>
    </row>
    <row r="471" spans="1:4" x14ac:dyDescent="0.3">
      <c r="A471" t="s">
        <v>11</v>
      </c>
      <c r="B471" t="s">
        <v>154</v>
      </c>
      <c r="C471">
        <v>6.94</v>
      </c>
      <c r="D471">
        <v>16852150</v>
      </c>
    </row>
    <row r="472" spans="1:4" x14ac:dyDescent="0.3">
      <c r="A472" t="s">
        <v>12</v>
      </c>
      <c r="B472" t="s">
        <v>154</v>
      </c>
      <c r="C472">
        <v>7.01</v>
      </c>
      <c r="D472">
        <v>13070148</v>
      </c>
    </row>
    <row r="473" spans="1:4" x14ac:dyDescent="0.3">
      <c r="A473" t="s">
        <v>13</v>
      </c>
      <c r="B473" t="s">
        <v>154</v>
      </c>
      <c r="C473">
        <v>6.92</v>
      </c>
      <c r="D473">
        <v>17855596</v>
      </c>
    </row>
    <row r="474" spans="1:4" x14ac:dyDescent="0.3">
      <c r="A474" t="s">
        <v>14</v>
      </c>
      <c r="B474" t="s">
        <v>154</v>
      </c>
      <c r="C474">
        <v>7.15</v>
      </c>
      <c r="D474">
        <v>10721039</v>
      </c>
    </row>
  </sheetData>
  <sortState xmlns:xlrd2="http://schemas.microsoft.com/office/spreadsheetml/2017/richdata2" ref="A2:D4860">
    <sortCondition ref="B2:B4860"/>
    <sortCondition ref="A2:A48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3AE5-03DF-4C72-ADF2-EFA218D1C313}">
  <dimension ref="A1:O62"/>
  <sheetViews>
    <sheetView workbookViewId="0">
      <selection activeCell="B20" sqref="B20"/>
    </sheetView>
  </sheetViews>
  <sheetFormatPr defaultRowHeight="14.4" x14ac:dyDescent="0.3"/>
  <cols>
    <col min="1" max="1" width="32.88671875" bestFit="1" customWidth="1"/>
    <col min="2" max="2" width="18.6640625" customWidth="1"/>
    <col min="3" max="3" width="6" customWidth="1"/>
    <col min="4" max="4" width="13.44140625" bestFit="1" customWidth="1"/>
    <col min="5" max="5" width="18.5546875" bestFit="1" customWidth="1"/>
    <col min="6" max="6" width="16.5546875" bestFit="1" customWidth="1"/>
    <col min="7" max="7" width="18.5546875" bestFit="1" customWidth="1"/>
    <col min="8" max="8" width="13.44140625" bestFit="1" customWidth="1"/>
    <col min="9" max="9" width="15.44140625" bestFit="1" customWidth="1"/>
    <col min="10" max="10" width="12.88671875" bestFit="1" customWidth="1"/>
    <col min="11" max="11" width="12.21875" bestFit="1" customWidth="1"/>
    <col min="12" max="12" width="17.33203125" bestFit="1" customWidth="1"/>
    <col min="13" max="13" width="15.44140625" bestFit="1" customWidth="1"/>
    <col min="14" max="14" width="15.6640625" bestFit="1" customWidth="1"/>
  </cols>
  <sheetData>
    <row r="1" spans="1:15" x14ac:dyDescent="0.3">
      <c r="A1" s="4"/>
      <c r="B1" s="4" t="s">
        <v>163</v>
      </c>
      <c r="C1" s="4"/>
      <c r="D1" s="4" t="s">
        <v>156</v>
      </c>
      <c r="E1" s="4" t="s">
        <v>159</v>
      </c>
      <c r="F1" s="4" t="s">
        <v>155</v>
      </c>
      <c r="G1" s="4" t="s">
        <v>157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158</v>
      </c>
      <c r="M1" s="4" t="s">
        <v>153</v>
      </c>
      <c r="N1" s="4" t="s">
        <v>154</v>
      </c>
      <c r="O1" s="4" t="s">
        <v>162</v>
      </c>
    </row>
    <row r="2" spans="1:15" x14ac:dyDescent="0.3">
      <c r="A2" s="2" t="s">
        <v>18</v>
      </c>
      <c r="B2" s="2">
        <f>VLOOKUP(A2, 'Compound areas'!A:D, 4)</f>
        <v>375368768</v>
      </c>
      <c r="C2" s="2"/>
      <c r="D2" s="3">
        <v>610236160</v>
      </c>
      <c r="E2" s="3">
        <v>806211648</v>
      </c>
      <c r="F2" s="3">
        <v>508393504</v>
      </c>
      <c r="G2" s="3">
        <v>190248576</v>
      </c>
      <c r="H2" s="3">
        <v>9687210</v>
      </c>
      <c r="I2" s="3">
        <v>19531172</v>
      </c>
      <c r="J2" s="3">
        <v>63164204</v>
      </c>
      <c r="K2" s="3">
        <v>16680371</v>
      </c>
      <c r="L2" s="3">
        <v>126853232</v>
      </c>
      <c r="M2" s="3">
        <v>10332243</v>
      </c>
      <c r="N2" s="3">
        <v>31897402</v>
      </c>
      <c r="O2" s="3">
        <v>1</v>
      </c>
    </row>
    <row r="3" spans="1:15" x14ac:dyDescent="0.3">
      <c r="A3" s="2" t="s">
        <v>19</v>
      </c>
      <c r="B3" s="2">
        <f>VLOOKUP(A3, 'Compound areas'!A:D, 4)</f>
        <v>235619952</v>
      </c>
      <c r="C3" s="2"/>
      <c r="D3" s="3">
        <v>440521568</v>
      </c>
      <c r="E3" s="3">
        <v>734556480</v>
      </c>
      <c r="F3" s="3">
        <v>471269088</v>
      </c>
      <c r="G3" s="3">
        <v>98287760</v>
      </c>
      <c r="H3" s="3">
        <v>6751213</v>
      </c>
      <c r="I3" s="3">
        <v>15698829</v>
      </c>
      <c r="J3" s="3">
        <v>53081028</v>
      </c>
      <c r="K3" s="3">
        <v>11144339</v>
      </c>
      <c r="L3" s="3">
        <v>79219336</v>
      </c>
      <c r="M3" s="3">
        <v>6164790</v>
      </c>
      <c r="N3" s="3">
        <v>20732158</v>
      </c>
      <c r="O3" s="3">
        <v>1</v>
      </c>
    </row>
    <row r="4" spans="1:15" x14ac:dyDescent="0.3">
      <c r="A4" s="2" t="s">
        <v>20</v>
      </c>
      <c r="B4" s="2">
        <f>VLOOKUP(A4, 'Compound areas'!A:D, 4)</f>
        <v>305262656</v>
      </c>
      <c r="C4" s="2"/>
      <c r="D4" s="3">
        <v>563616192</v>
      </c>
      <c r="E4" s="3">
        <v>1109956992</v>
      </c>
      <c r="F4" s="3">
        <v>725311616</v>
      </c>
      <c r="G4" s="3">
        <v>129221904</v>
      </c>
      <c r="H4" s="3">
        <v>5788217</v>
      </c>
      <c r="I4" s="3">
        <v>12266541</v>
      </c>
      <c r="J4" s="3">
        <v>56724076</v>
      </c>
      <c r="K4" s="3">
        <v>13772679</v>
      </c>
      <c r="L4" s="3">
        <v>104437720</v>
      </c>
      <c r="M4" s="3">
        <v>7284420</v>
      </c>
      <c r="N4" s="3">
        <v>22659510</v>
      </c>
      <c r="O4" s="3">
        <v>1</v>
      </c>
    </row>
    <row r="5" spans="1:15" x14ac:dyDescent="0.3">
      <c r="A5" s="2" t="s">
        <v>21</v>
      </c>
      <c r="B5" s="2">
        <f>VLOOKUP(A5, 'Compound areas'!A:D, 4)</f>
        <v>194996720</v>
      </c>
      <c r="C5" s="2"/>
      <c r="D5" s="3">
        <v>353637760</v>
      </c>
      <c r="E5" s="3">
        <v>387527552</v>
      </c>
      <c r="F5" s="3">
        <v>248100272</v>
      </c>
      <c r="G5" s="3">
        <v>110486528</v>
      </c>
      <c r="H5" s="3">
        <v>9789024</v>
      </c>
      <c r="I5" s="3">
        <v>15306483</v>
      </c>
      <c r="J5" s="3">
        <v>33496074</v>
      </c>
      <c r="K5" s="3">
        <v>7355838</v>
      </c>
      <c r="L5" s="3">
        <v>66238836</v>
      </c>
      <c r="M5" s="3">
        <v>4860867</v>
      </c>
      <c r="N5" s="3">
        <v>14642118</v>
      </c>
      <c r="O5" s="3">
        <v>0.5</v>
      </c>
    </row>
    <row r="6" spans="1:15" x14ac:dyDescent="0.3">
      <c r="A6" s="2" t="s">
        <v>22</v>
      </c>
      <c r="B6" s="2">
        <f>VLOOKUP(A6, 'Compound areas'!A:D, 4)</f>
        <v>133581752</v>
      </c>
      <c r="C6" s="2"/>
      <c r="D6" s="3">
        <v>206460496</v>
      </c>
      <c r="E6" s="3">
        <v>376551552</v>
      </c>
      <c r="F6" s="3">
        <v>247533344</v>
      </c>
      <c r="G6" s="3">
        <v>49229528</v>
      </c>
      <c r="H6" s="3">
        <v>6337938</v>
      </c>
      <c r="I6" s="3">
        <v>11001764</v>
      </c>
      <c r="J6" s="3">
        <v>27007452</v>
      </c>
      <c r="K6" s="3">
        <v>5673649</v>
      </c>
      <c r="L6" s="3">
        <v>45137916</v>
      </c>
      <c r="M6" s="3">
        <v>2961583</v>
      </c>
      <c r="N6" s="3">
        <v>10019593</v>
      </c>
      <c r="O6" s="3">
        <v>0.5</v>
      </c>
    </row>
    <row r="7" spans="1:15" x14ac:dyDescent="0.3">
      <c r="A7" s="2" t="s">
        <v>23</v>
      </c>
      <c r="B7" s="2">
        <f>VLOOKUP(A7, 'Compound areas'!A:D, 4)</f>
        <v>170232352</v>
      </c>
      <c r="C7" s="2"/>
      <c r="D7" s="3">
        <v>320912544</v>
      </c>
      <c r="E7" s="3">
        <v>531600672</v>
      </c>
      <c r="F7" s="3">
        <v>345600032</v>
      </c>
      <c r="G7" s="3">
        <v>75476936</v>
      </c>
      <c r="H7" s="3">
        <v>6373561</v>
      </c>
      <c r="I7" s="3">
        <v>10822006</v>
      </c>
      <c r="J7" s="3">
        <v>30877444</v>
      </c>
      <c r="K7" s="3">
        <v>7363437</v>
      </c>
      <c r="L7" s="3">
        <v>56298624</v>
      </c>
      <c r="M7" s="3">
        <v>3882487</v>
      </c>
      <c r="N7" s="3">
        <v>11458705</v>
      </c>
      <c r="O7" s="3">
        <v>0.5</v>
      </c>
    </row>
    <row r="9" spans="1:15" x14ac:dyDescent="0.3">
      <c r="B9" t="s">
        <v>164</v>
      </c>
      <c r="D9">
        <f>$B2/D2</f>
        <v>0.61512049367903732</v>
      </c>
      <c r="E9">
        <f t="shared" ref="E9:O9" si="0">$B2/E2</f>
        <v>0.46559581337132949</v>
      </c>
      <c r="F9">
        <f t="shared" si="0"/>
        <v>0.73834296671107746</v>
      </c>
      <c r="G9">
        <f t="shared" si="0"/>
        <v>1.9730437719544349</v>
      </c>
      <c r="H9">
        <f t="shared" si="0"/>
        <v>38.748903760731935</v>
      </c>
      <c r="I9">
        <f t="shared" si="0"/>
        <v>19.218957674429369</v>
      </c>
      <c r="J9">
        <f t="shared" si="0"/>
        <v>5.9427451662337107</v>
      </c>
      <c r="K9">
        <f t="shared" si="0"/>
        <v>22.503622251567425</v>
      </c>
      <c r="L9">
        <f t="shared" si="0"/>
        <v>2.9590792609840637</v>
      </c>
      <c r="M9">
        <f t="shared" si="0"/>
        <v>36.329843190873461</v>
      </c>
      <c r="N9">
        <f t="shared" si="0"/>
        <v>11.768004428699241</v>
      </c>
      <c r="O9">
        <f t="shared" si="0"/>
        <v>375368768</v>
      </c>
    </row>
    <row r="10" spans="1:15" x14ac:dyDescent="0.3">
      <c r="D10">
        <f t="shared" ref="D10:O14" si="1">$B3/D3</f>
        <v>0.53486587063087909</v>
      </c>
      <c r="E10">
        <f t="shared" si="1"/>
        <v>0.3207649219839433</v>
      </c>
      <c r="F10">
        <f t="shared" si="1"/>
        <v>0.49996903679793231</v>
      </c>
      <c r="G10">
        <f t="shared" si="1"/>
        <v>2.3972461270864245</v>
      </c>
      <c r="H10">
        <f t="shared" si="1"/>
        <v>34.900387826602419</v>
      </c>
      <c r="I10">
        <f t="shared" si="1"/>
        <v>15.008759697936705</v>
      </c>
      <c r="J10">
        <f t="shared" si="1"/>
        <v>4.4388731883640231</v>
      </c>
      <c r="K10">
        <f t="shared" si="1"/>
        <v>21.142568617124802</v>
      </c>
      <c r="L10">
        <f t="shared" si="1"/>
        <v>2.9742732506619345</v>
      </c>
      <c r="M10">
        <f t="shared" si="1"/>
        <v>38.22027222338474</v>
      </c>
      <c r="N10">
        <f t="shared" si="1"/>
        <v>11.364950624049845</v>
      </c>
      <c r="O10">
        <f t="shared" si="1"/>
        <v>235619952</v>
      </c>
    </row>
    <row r="11" spans="1:15" x14ac:dyDescent="0.3">
      <c r="D11">
        <f t="shared" si="1"/>
        <v>0.54161441834517066</v>
      </c>
      <c r="E11">
        <f t="shared" si="1"/>
        <v>0.27502205779158695</v>
      </c>
      <c r="F11">
        <f t="shared" si="1"/>
        <v>0.42087104255062696</v>
      </c>
      <c r="G11">
        <f t="shared" si="1"/>
        <v>2.3623135594720845</v>
      </c>
      <c r="H11">
        <f t="shared" si="1"/>
        <v>52.738633675966192</v>
      </c>
      <c r="I11">
        <f t="shared" si="1"/>
        <v>24.885797552871669</v>
      </c>
      <c r="J11">
        <f t="shared" si="1"/>
        <v>5.3815359813000745</v>
      </c>
      <c r="K11">
        <f t="shared" si="1"/>
        <v>22.16436293912027</v>
      </c>
      <c r="L11">
        <f t="shared" si="1"/>
        <v>2.9229157434689306</v>
      </c>
      <c r="M11">
        <f t="shared" si="1"/>
        <v>41.906240441929491</v>
      </c>
      <c r="N11">
        <f t="shared" si="1"/>
        <v>13.471723616265312</v>
      </c>
      <c r="O11">
        <f t="shared" si="1"/>
        <v>305262656</v>
      </c>
    </row>
    <row r="12" spans="1:15" x14ac:dyDescent="0.3">
      <c r="D12">
        <f t="shared" si="1"/>
        <v>0.55140242942382622</v>
      </c>
      <c r="E12">
        <f t="shared" si="1"/>
        <v>0.50318156475233022</v>
      </c>
      <c r="F12">
        <f t="shared" si="1"/>
        <v>0.78595931567539756</v>
      </c>
      <c r="G12">
        <f t="shared" si="1"/>
        <v>1.7648913720956096</v>
      </c>
      <c r="H12">
        <f t="shared" si="1"/>
        <v>19.919934816790725</v>
      </c>
      <c r="I12">
        <f t="shared" si="1"/>
        <v>12.739485615343511</v>
      </c>
      <c r="J12">
        <f t="shared" si="1"/>
        <v>5.8214798546241573</v>
      </c>
      <c r="K12">
        <f t="shared" si="1"/>
        <v>26.509110178881045</v>
      </c>
      <c r="L12">
        <f t="shared" si="1"/>
        <v>2.9438427933727578</v>
      </c>
      <c r="M12">
        <f t="shared" si="1"/>
        <v>40.11562546352328</v>
      </c>
      <c r="N12">
        <f t="shared" si="1"/>
        <v>13.31752141322724</v>
      </c>
      <c r="O12">
        <f t="shared" si="1"/>
        <v>389993440</v>
      </c>
    </row>
    <row r="13" spans="1:15" x14ac:dyDescent="0.3">
      <c r="D13">
        <f t="shared" si="1"/>
        <v>0.64700877208005936</v>
      </c>
      <c r="E13">
        <f t="shared" si="1"/>
        <v>0.35475023616421053</v>
      </c>
      <c r="F13">
        <f t="shared" si="1"/>
        <v>0.53965154690432338</v>
      </c>
      <c r="G13">
        <f t="shared" si="1"/>
        <v>2.7134477503014045</v>
      </c>
      <c r="H13">
        <f t="shared" si="1"/>
        <v>21.076531831015071</v>
      </c>
      <c r="I13">
        <f t="shared" si="1"/>
        <v>12.141848525381929</v>
      </c>
      <c r="J13">
        <f t="shared" si="1"/>
        <v>4.9461071707171786</v>
      </c>
      <c r="K13">
        <f t="shared" si="1"/>
        <v>23.544239694771388</v>
      </c>
      <c r="L13">
        <f t="shared" si="1"/>
        <v>2.959413367688486</v>
      </c>
      <c r="M13">
        <f t="shared" si="1"/>
        <v>45.104848319294106</v>
      </c>
      <c r="N13">
        <f t="shared" si="1"/>
        <v>13.332053707171539</v>
      </c>
      <c r="O13">
        <f t="shared" si="1"/>
        <v>267163504</v>
      </c>
    </row>
    <row r="14" spans="1:15" x14ac:dyDescent="0.3">
      <c r="D14">
        <f t="shared" si="1"/>
        <v>0.5304633775861376</v>
      </c>
      <c r="E14">
        <f t="shared" si="1"/>
        <v>0.32022599098595572</v>
      </c>
      <c r="F14">
        <f t="shared" si="1"/>
        <v>0.49257041735459101</v>
      </c>
      <c r="G14">
        <f t="shared" si="1"/>
        <v>2.2554221331931119</v>
      </c>
      <c r="H14">
        <f t="shared" si="1"/>
        <v>26.70914297360612</v>
      </c>
      <c r="I14">
        <f t="shared" si="1"/>
        <v>15.730203069560302</v>
      </c>
      <c r="J14">
        <f t="shared" si="1"/>
        <v>5.5131620350440924</v>
      </c>
      <c r="K14">
        <f t="shared" si="1"/>
        <v>23.118599643074287</v>
      </c>
      <c r="L14">
        <f t="shared" si="1"/>
        <v>3.0237391237128639</v>
      </c>
      <c r="M14">
        <f t="shared" si="1"/>
        <v>43.846213007281158</v>
      </c>
      <c r="N14">
        <f t="shared" si="1"/>
        <v>14.856159749291042</v>
      </c>
      <c r="O14">
        <f t="shared" si="1"/>
        <v>340464704</v>
      </c>
    </row>
    <row r="16" spans="1:15" x14ac:dyDescent="0.3">
      <c r="C16" t="s">
        <v>165</v>
      </c>
      <c r="D16">
        <f>_xlfn.STDEV.S(D9:D14)/AVERAGE(D9:D14)</f>
        <v>8.563137247489179E-2</v>
      </c>
      <c r="E16">
        <f t="shared" ref="E16:O16" si="2">_xlfn.STDEV.S(E9:E14)/AVERAGE(E9:E14)</f>
        <v>0.24250753462886254</v>
      </c>
      <c r="F16">
        <f t="shared" si="2"/>
        <v>0.25416156802849316</v>
      </c>
      <c r="G16">
        <f t="shared" si="2"/>
        <v>0.1492382339958192</v>
      </c>
      <c r="H16">
        <f t="shared" si="2"/>
        <v>0.38525095201611587</v>
      </c>
      <c r="I16">
        <f t="shared" si="2"/>
        <v>0.28675380191700212</v>
      </c>
      <c r="J16">
        <f t="shared" si="2"/>
        <v>0.10572235470721442</v>
      </c>
      <c r="K16">
        <f t="shared" si="2"/>
        <v>7.9269965047886748E-2</v>
      </c>
      <c r="L16">
        <f t="shared" si="2"/>
        <v>1.1504845737390457E-2</v>
      </c>
      <c r="M16">
        <f t="shared" si="2"/>
        <v>8.1822944742806589E-2</v>
      </c>
      <c r="N16">
        <f t="shared" si="2"/>
        <v>9.7575982043207179E-2</v>
      </c>
      <c r="O16">
        <f t="shared" si="2"/>
        <v>0.1907268479335742</v>
      </c>
    </row>
    <row r="18" spans="1:6" x14ac:dyDescent="0.3">
      <c r="C18" t="s">
        <v>166</v>
      </c>
      <c r="D18" t="str">
        <f>INDEX(C1:N1, MATCH(MIN(C16:N16), C16:N16, 0))</f>
        <v>Guanine, 13C-15N2</v>
      </c>
    </row>
    <row r="20" spans="1:6" x14ac:dyDescent="0.3">
      <c r="A20" t="str">
        <f>'Compound areas'!A2</f>
        <v>170706_Blk_Blk0p2_1</v>
      </c>
      <c r="B20">
        <f>'Compound areas'!D2</f>
        <v>539962</v>
      </c>
      <c r="D20">
        <f>GETPIVOTDATA("Area",'IS areas'!$F$2,"Replicate Name",A20,"Precursor Ion Name",$D$18)</f>
        <v>246580</v>
      </c>
      <c r="F20">
        <f>B20/D20*AVERAGE(D$20:D$62)</f>
        <v>182143568.85184997</v>
      </c>
    </row>
    <row r="21" spans="1:6" x14ac:dyDescent="0.3">
      <c r="A21" t="str">
        <f>'Compound areas'!A3</f>
        <v>170706_Blk_Blk0p2_2</v>
      </c>
      <c r="B21">
        <f>'Compound areas'!D3</f>
        <v>2207804</v>
      </c>
      <c r="D21">
        <f>GETPIVOTDATA("Area",'IS areas'!$F$2,"Replicate Name",A21,"Precursor Ion Name",$D$18)</f>
        <v>756809</v>
      </c>
      <c r="F21">
        <f t="shared" ref="F21:F62" si="3">B21/D21*AVERAGE(D$20:D$62)</f>
        <v>242651354.79764619</v>
      </c>
    </row>
    <row r="22" spans="1:6" x14ac:dyDescent="0.3">
      <c r="A22" t="str">
        <f>'Compound areas'!A4</f>
        <v>190715_Blk_KM1906U14-Blk_C</v>
      </c>
      <c r="B22">
        <f>'Compound areas'!D4</f>
        <v>3742665</v>
      </c>
      <c r="D22">
        <f>GETPIVOTDATA("Area",'IS areas'!$F$2,"Replicate Name",A22,"Precursor Ion Name",$D$18)</f>
        <v>116083880</v>
      </c>
      <c r="F22">
        <f t="shared" si="3"/>
        <v>2681745.329627845</v>
      </c>
    </row>
    <row r="23" spans="1:6" x14ac:dyDescent="0.3">
      <c r="A23" t="str">
        <f>'Compound areas'!A5</f>
        <v>190715_Poo_TruePooFK180310_Full1</v>
      </c>
      <c r="B23">
        <f>'Compound areas'!D5</f>
        <v>375368768</v>
      </c>
      <c r="D23">
        <f>GETPIVOTDATA("Area",'IS areas'!$F$2,"Replicate Name",A23,"Precursor Ion Name",$D$18)</f>
        <v>126853232</v>
      </c>
      <c r="F23">
        <f t="shared" si="3"/>
        <v>246130305.57421255</v>
      </c>
    </row>
    <row r="24" spans="1:6" x14ac:dyDescent="0.3">
      <c r="A24" t="str">
        <f>'Compound areas'!A6</f>
        <v>190715_Poo_TruePooFK180310_Full2</v>
      </c>
      <c r="B24">
        <f>'Compound areas'!D6</f>
        <v>235619952</v>
      </c>
      <c r="D24">
        <f>GETPIVOTDATA("Area",'IS areas'!$F$2,"Replicate Name",A24,"Precursor Ion Name",$D$18)</f>
        <v>79219336</v>
      </c>
      <c r="F24">
        <f t="shared" si="3"/>
        <v>247394111.30311421</v>
      </c>
    </row>
    <row r="25" spans="1:6" x14ac:dyDescent="0.3">
      <c r="A25" t="str">
        <f>'Compound areas'!A7</f>
        <v>190715_Poo_TruePooFK180310_Full3</v>
      </c>
      <c r="B25">
        <f>'Compound areas'!D7</f>
        <v>305262656</v>
      </c>
      <c r="D25">
        <f>GETPIVOTDATA("Area",'IS areas'!$F$2,"Replicate Name",A25,"Precursor Ion Name",$D$18)</f>
        <v>104437720</v>
      </c>
      <c r="F25">
        <f t="shared" si="3"/>
        <v>243122296.3822999</v>
      </c>
    </row>
    <row r="26" spans="1:6" x14ac:dyDescent="0.3">
      <c r="A26" t="str">
        <f>'Compound areas'!A8</f>
        <v>190715_Poo_TruePooFK180310_Half1</v>
      </c>
      <c r="B26">
        <f>'Compound areas'!D8</f>
        <v>194996720</v>
      </c>
      <c r="D26">
        <f>GETPIVOTDATA("Area",'IS areas'!$F$2,"Replicate Name",A26,"Precursor Ion Name",$D$18)</f>
        <v>66238836</v>
      </c>
      <c r="F26">
        <f t="shared" si="3"/>
        <v>244862966.61560851</v>
      </c>
    </row>
    <row r="27" spans="1:6" x14ac:dyDescent="0.3">
      <c r="A27" t="str">
        <f>'Compound areas'!A9</f>
        <v>190715_Poo_TruePooFK180310_Half2</v>
      </c>
      <c r="B27">
        <f>'Compound areas'!D9</f>
        <v>133581752</v>
      </c>
      <c r="D27">
        <f>GETPIVOTDATA("Area",'IS areas'!$F$2,"Replicate Name",A27,"Precursor Ion Name",$D$18)</f>
        <v>45137916</v>
      </c>
      <c r="F27">
        <f t="shared" si="3"/>
        <v>246158095.90289286</v>
      </c>
    </row>
    <row r="28" spans="1:6" x14ac:dyDescent="0.3">
      <c r="A28" t="str">
        <f>'Compound areas'!A10</f>
        <v>190715_Poo_TruePooFK180310_Half3</v>
      </c>
      <c r="B28">
        <f>'Compound areas'!D10</f>
        <v>170232352</v>
      </c>
      <c r="D28">
        <f>GETPIVOTDATA("Area",'IS areas'!$F$2,"Replicate Name",A28,"Precursor Ion Name",$D$18)</f>
        <v>56298624</v>
      </c>
      <c r="F28">
        <f t="shared" si="3"/>
        <v>251508583.87235236</v>
      </c>
    </row>
    <row r="29" spans="1:6" x14ac:dyDescent="0.3">
      <c r="A29" t="str">
        <f>'Compound areas'!A11</f>
        <v>190715_Smp_FK180310S62C1-25m_A</v>
      </c>
      <c r="B29">
        <f>'Compound areas'!D11</f>
        <v>440323840</v>
      </c>
      <c r="D29">
        <f>GETPIVOTDATA("Area",'IS areas'!$F$2,"Replicate Name",A29,"Precursor Ion Name",$D$18)</f>
        <v>103446192</v>
      </c>
      <c r="F29">
        <f t="shared" si="3"/>
        <v>354051292.39763623</v>
      </c>
    </row>
    <row r="30" spans="1:6" x14ac:dyDescent="0.3">
      <c r="A30" t="str">
        <f>'Compound areas'!A12</f>
        <v>190715_Smp_FK180310S62C1-25m_B</v>
      </c>
      <c r="B30">
        <f>'Compound areas'!D12</f>
        <v>402593920</v>
      </c>
      <c r="D30">
        <f>GETPIVOTDATA("Area",'IS areas'!$F$2,"Replicate Name",A30,"Precursor Ion Name",$D$18)</f>
        <v>123825352</v>
      </c>
      <c r="F30">
        <f t="shared" si="3"/>
        <v>270437014.76976973</v>
      </c>
    </row>
    <row r="31" spans="1:6" x14ac:dyDescent="0.3">
      <c r="A31" t="str">
        <f>'Compound areas'!A13</f>
        <v>190715_Smp_FK180310S62C1-25m_C</v>
      </c>
      <c r="B31">
        <f>'Compound areas'!D13</f>
        <v>413874432</v>
      </c>
      <c r="D31">
        <f>GETPIVOTDATA("Area",'IS areas'!$F$2,"Replicate Name",A31,"Precursor Ion Name",$D$18)</f>
        <v>109846864</v>
      </c>
      <c r="F31">
        <f t="shared" si="3"/>
        <v>313393098.013421</v>
      </c>
    </row>
    <row r="32" spans="1:6" x14ac:dyDescent="0.3">
      <c r="A32" t="str">
        <f>'Compound areas'!A14</f>
        <v>190715_Smp_FK180310S62C1-DCM_A</v>
      </c>
      <c r="B32">
        <f>'Compound areas'!D14</f>
        <v>459450080</v>
      </c>
      <c r="D32">
        <f>GETPIVOTDATA("Area",'IS areas'!$F$2,"Replicate Name",A32,"Precursor Ion Name",$D$18)</f>
        <v>140685792</v>
      </c>
      <c r="F32">
        <f t="shared" si="3"/>
        <v>271641790.46429247</v>
      </c>
    </row>
    <row r="33" spans="1:6" x14ac:dyDescent="0.3">
      <c r="A33" t="str">
        <f>'Compound areas'!A15</f>
        <v>190715_Smp_FK180310S62C1-DCM_B</v>
      </c>
      <c r="B33">
        <f>'Compound areas'!D15</f>
        <v>894177408</v>
      </c>
      <c r="D33">
        <f>GETPIVOTDATA("Area",'IS areas'!$F$2,"Replicate Name",A33,"Precursor Ion Name",$D$18)</f>
        <v>172018576</v>
      </c>
      <c r="F33">
        <f t="shared" si="3"/>
        <v>432371278.9449628</v>
      </c>
    </row>
    <row r="34" spans="1:6" x14ac:dyDescent="0.3">
      <c r="A34" t="str">
        <f>'Compound areas'!A16</f>
        <v>190715_Smp_FK180310S62C1-DCM_C</v>
      </c>
      <c r="B34">
        <f>'Compound areas'!D16</f>
        <v>531778656</v>
      </c>
      <c r="D34">
        <f>GETPIVOTDATA("Area",'IS areas'!$F$2,"Replicate Name",A34,"Precursor Ion Name",$D$18)</f>
        <v>110610448</v>
      </c>
      <c r="F34">
        <f t="shared" si="3"/>
        <v>399892485.65721786</v>
      </c>
    </row>
    <row r="35" spans="1:6" x14ac:dyDescent="0.3">
      <c r="A35" t="str">
        <f>'Compound areas'!A17</f>
        <v>190715_Smp_FK180310S64C1-25m_A</v>
      </c>
      <c r="B35">
        <f>'Compound areas'!D17</f>
        <v>351099296</v>
      </c>
      <c r="D35">
        <f>GETPIVOTDATA("Area",'IS areas'!$F$2,"Replicate Name",A35,"Precursor Ion Name",$D$18)</f>
        <v>128790568</v>
      </c>
      <c r="F35">
        <f t="shared" si="3"/>
        <v>226753705.47794062</v>
      </c>
    </row>
    <row r="36" spans="1:6" x14ac:dyDescent="0.3">
      <c r="A36" t="str">
        <f>'Compound areas'!A18</f>
        <v>190715_Smp_FK180310S64C1-25m_B</v>
      </c>
      <c r="B36">
        <f>'Compound areas'!D18</f>
        <v>233454448</v>
      </c>
      <c r="D36">
        <f>GETPIVOTDATA("Area",'IS areas'!$F$2,"Replicate Name",A36,"Precursor Ion Name",$D$18)</f>
        <v>73065168</v>
      </c>
      <c r="F36">
        <f t="shared" si="3"/>
        <v>265766513.09587345</v>
      </c>
    </row>
    <row r="37" spans="1:6" x14ac:dyDescent="0.3">
      <c r="A37" t="str">
        <f>'Compound areas'!A19</f>
        <v>190715_Smp_FK180310S64C1-25m_C</v>
      </c>
      <c r="B37">
        <f>'Compound areas'!D19</f>
        <v>260685488</v>
      </c>
      <c r="D37">
        <f>GETPIVOTDATA("Area",'IS areas'!$F$2,"Replicate Name",A37,"Precursor Ion Name",$D$18)</f>
        <v>100788720</v>
      </c>
      <c r="F37">
        <f t="shared" si="3"/>
        <v>215136162.78358483</v>
      </c>
    </row>
    <row r="38" spans="1:6" x14ac:dyDescent="0.3">
      <c r="A38" t="str">
        <f>'Compound areas'!A20</f>
        <v>190715_Smp_FK180310S64C1-DCM_A</v>
      </c>
      <c r="B38">
        <f>'Compound areas'!D20</f>
        <v>333431040</v>
      </c>
      <c r="D38">
        <f>GETPIVOTDATA("Area",'IS areas'!$F$2,"Replicate Name",A38,"Precursor Ion Name",$D$18)</f>
        <v>92590040</v>
      </c>
      <c r="F38">
        <f t="shared" si="3"/>
        <v>299536842.867019</v>
      </c>
    </row>
    <row r="39" spans="1:6" x14ac:dyDescent="0.3">
      <c r="A39" t="str">
        <f>'Compound areas'!A21</f>
        <v>190715_Smp_FK180310S64C1-DCM_B</v>
      </c>
      <c r="B39">
        <f>'Compound areas'!D21</f>
        <v>376731552</v>
      </c>
      <c r="D39">
        <f>GETPIVOTDATA("Area",'IS areas'!$F$2,"Replicate Name",A39,"Precursor Ion Name",$D$18)</f>
        <v>105963528</v>
      </c>
      <c r="F39">
        <f t="shared" si="3"/>
        <v>295722301.80712956</v>
      </c>
    </row>
    <row r="40" spans="1:6" x14ac:dyDescent="0.3">
      <c r="A40" t="str">
        <f>'Compound areas'!A22</f>
        <v>190715_Smp_FK180310S64C1-DCM_C</v>
      </c>
      <c r="B40">
        <f>'Compound areas'!D22</f>
        <v>347676640</v>
      </c>
      <c r="D40">
        <f>GETPIVOTDATA("Area",'IS areas'!$F$2,"Replicate Name",A40,"Precursor Ion Name",$D$18)</f>
        <v>125642912</v>
      </c>
      <c r="F40">
        <f t="shared" si="3"/>
        <v>230168565.5880374</v>
      </c>
    </row>
    <row r="41" spans="1:6" x14ac:dyDescent="0.3">
      <c r="A41" t="str">
        <f>'Compound areas'!A23</f>
        <v>190715_Smp_FK180310S77C1-25m_A</v>
      </c>
      <c r="B41">
        <f>'Compound areas'!D23</f>
        <v>111540896</v>
      </c>
      <c r="D41">
        <f>GETPIVOTDATA("Area",'IS areas'!$F$2,"Replicate Name",A41,"Precursor Ion Name",$D$18)</f>
        <v>112613040</v>
      </c>
      <c r="F41">
        <f t="shared" si="3"/>
        <v>82386098.934386015</v>
      </c>
    </row>
    <row r="42" spans="1:6" x14ac:dyDescent="0.3">
      <c r="A42" t="str">
        <f>'Compound areas'!A24</f>
        <v>190715_Smp_FK180310S77C1-25m_B</v>
      </c>
      <c r="B42">
        <f>'Compound areas'!D24</f>
        <v>111905352</v>
      </c>
      <c r="D42">
        <f>GETPIVOTDATA("Area",'IS areas'!$F$2,"Replicate Name",A42,"Precursor Ion Name",$D$18)</f>
        <v>76158400</v>
      </c>
      <c r="F42">
        <f t="shared" si="3"/>
        <v>122219791.60855082</v>
      </c>
    </row>
    <row r="43" spans="1:6" x14ac:dyDescent="0.3">
      <c r="A43" t="str">
        <f>'Compound areas'!A25</f>
        <v>190715_Smp_FK180310S77C1-25m_C</v>
      </c>
      <c r="B43">
        <f>'Compound areas'!D25</f>
        <v>122045920</v>
      </c>
      <c r="D43">
        <f>GETPIVOTDATA("Area",'IS areas'!$F$2,"Replicate Name",A43,"Precursor Ion Name",$D$18)</f>
        <v>84287160</v>
      </c>
      <c r="F43">
        <f t="shared" si="3"/>
        <v>120439886.44734883</v>
      </c>
    </row>
    <row r="44" spans="1:6" x14ac:dyDescent="0.3">
      <c r="A44" t="str">
        <f>'Compound areas'!A26</f>
        <v>190715_Smp_FK180310S77C1-DCM_A</v>
      </c>
      <c r="B44">
        <f>'Compound areas'!D26</f>
        <v>578336448</v>
      </c>
      <c r="D44">
        <f>GETPIVOTDATA("Area",'IS areas'!$F$2,"Replicate Name",A44,"Precursor Ion Name",$D$18)</f>
        <v>142093472</v>
      </c>
      <c r="F44">
        <f t="shared" si="3"/>
        <v>338543850.79241729</v>
      </c>
    </row>
    <row r="45" spans="1:6" x14ac:dyDescent="0.3">
      <c r="A45" t="str">
        <f>'Compound areas'!A27</f>
        <v>190715_Smp_FK180310S77C1-DCM_B</v>
      </c>
      <c r="B45">
        <f>'Compound areas'!D27</f>
        <v>241374896</v>
      </c>
      <c r="D45">
        <f>GETPIVOTDATA("Area",'IS areas'!$F$2,"Replicate Name",A45,"Precursor Ion Name",$D$18)</f>
        <v>100691672</v>
      </c>
      <c r="F45">
        <f t="shared" si="3"/>
        <v>199391683.3637149</v>
      </c>
    </row>
    <row r="46" spans="1:6" x14ac:dyDescent="0.3">
      <c r="A46" t="str">
        <f>'Compound areas'!A28</f>
        <v>190715_Smp_FK180310S77C1-DCM_C</v>
      </c>
      <c r="B46">
        <f>'Compound areas'!D28</f>
        <v>332980448</v>
      </c>
      <c r="D46">
        <f>GETPIVOTDATA("Area",'IS areas'!$F$2,"Replicate Name",A46,"Precursor Ion Name",$D$18)</f>
        <v>119624376</v>
      </c>
      <c r="F46">
        <f t="shared" si="3"/>
        <v>231530143.31719333</v>
      </c>
    </row>
    <row r="47" spans="1:6" x14ac:dyDescent="0.3">
      <c r="A47" t="str">
        <f>'Compound areas'!A29</f>
        <v>190715_Smp_FK180310S80C1-25m_A</v>
      </c>
      <c r="B47">
        <f>'Compound areas'!D29</f>
        <v>141917424</v>
      </c>
      <c r="D47">
        <f>GETPIVOTDATA("Area",'IS areas'!$F$2,"Replicate Name",A47,"Precursor Ion Name",$D$18)</f>
        <v>102137784</v>
      </c>
      <c r="F47">
        <f t="shared" si="3"/>
        <v>115573371.08112329</v>
      </c>
    </row>
    <row r="48" spans="1:6" x14ac:dyDescent="0.3">
      <c r="A48" t="str">
        <f>'Compound areas'!A30</f>
        <v>190715_Smp_FK180310S80C1-25m_B</v>
      </c>
      <c r="B48">
        <f>'Compound areas'!D30</f>
        <v>279137760</v>
      </c>
      <c r="D48">
        <f>GETPIVOTDATA("Area",'IS areas'!$F$2,"Replicate Name",A48,"Precursor Ion Name",$D$18)</f>
        <v>144570800</v>
      </c>
      <c r="F48">
        <f t="shared" si="3"/>
        <v>160600353.7398797</v>
      </c>
    </row>
    <row r="49" spans="1:6" x14ac:dyDescent="0.3">
      <c r="A49" t="str">
        <f>'Compound areas'!A31</f>
        <v>190715_Smp_FK180310S80C1-25m_C</v>
      </c>
      <c r="B49">
        <f>'Compound areas'!D31</f>
        <v>262546928</v>
      </c>
      <c r="D49">
        <f>GETPIVOTDATA("Area",'IS areas'!$F$2,"Replicate Name",A49,"Precursor Ion Name",$D$18)</f>
        <v>125558648</v>
      </c>
      <c r="F49">
        <f t="shared" si="3"/>
        <v>173927719.70422596</v>
      </c>
    </row>
    <row r="50" spans="1:6" x14ac:dyDescent="0.3">
      <c r="A50" t="str">
        <f>'Compound areas'!A32</f>
        <v>190715_Smp_FK180310S80C1-DCM_A</v>
      </c>
      <c r="B50">
        <f>'Compound areas'!D32</f>
        <v>279005728</v>
      </c>
      <c r="D50">
        <f>GETPIVOTDATA("Area",'IS areas'!$F$2,"Replicate Name",A50,"Precursor Ion Name",$D$18)</f>
        <v>129327256</v>
      </c>
      <c r="F50">
        <f t="shared" si="3"/>
        <v>179445077.39559039</v>
      </c>
    </row>
    <row r="51" spans="1:6" x14ac:dyDescent="0.3">
      <c r="A51" t="str">
        <f>'Compound areas'!A33</f>
        <v>190715_Smp_FK180310S80C1-DCM_B</v>
      </c>
      <c r="B51">
        <f>'Compound areas'!D33</f>
        <v>417387712</v>
      </c>
      <c r="D51">
        <f>GETPIVOTDATA("Area",'IS areas'!$F$2,"Replicate Name",A51,"Precursor Ion Name",$D$18)</f>
        <v>123960720</v>
      </c>
      <c r="F51">
        <f t="shared" si="3"/>
        <v>280068368.69523251</v>
      </c>
    </row>
    <row r="52" spans="1:6" x14ac:dyDescent="0.3">
      <c r="A52" t="str">
        <f>'Compound areas'!A34</f>
        <v>190715_Smp_FK180310S80C1-DCM_C</v>
      </c>
      <c r="B52">
        <f>'Compound areas'!D34</f>
        <v>503062368</v>
      </c>
      <c r="D52">
        <f>GETPIVOTDATA("Area",'IS areas'!$F$2,"Replicate Name",A52,"Precursor Ion Name",$D$18)</f>
        <v>126554928</v>
      </c>
      <c r="F52">
        <f t="shared" si="3"/>
        <v>330636855.8185786</v>
      </c>
    </row>
    <row r="53" spans="1:6" x14ac:dyDescent="0.3">
      <c r="A53" t="str">
        <f>'Compound areas'!A35</f>
        <v>190715_Std_4uMStdsMix1InH2O_1</v>
      </c>
      <c r="B53">
        <f>'Compound areas'!D35</f>
        <v>306693</v>
      </c>
      <c r="D53">
        <f>GETPIVOTDATA("Area",'IS areas'!$F$2,"Replicate Name",A53,"Precursor Ion Name",$D$18)</f>
        <v>0</v>
      </c>
      <c r="F53" t="e">
        <f t="shared" si="3"/>
        <v>#DIV/0!</v>
      </c>
    </row>
    <row r="54" spans="1:6" x14ac:dyDescent="0.3">
      <c r="A54" t="str">
        <f>'Compound areas'!A36</f>
        <v>190715_Std_4uMStdsMix1InH2O_2</v>
      </c>
      <c r="B54">
        <f>'Compound areas'!D36</f>
        <v>186437</v>
      </c>
      <c r="D54">
        <f>GETPIVOTDATA("Area",'IS areas'!$F$2,"Replicate Name",A54,"Precursor Ion Name",$D$18)</f>
        <v>15194</v>
      </c>
      <c r="F54">
        <f t="shared" si="3"/>
        <v>1020630345.3147187</v>
      </c>
    </row>
    <row r="55" spans="1:6" x14ac:dyDescent="0.3">
      <c r="A55" t="str">
        <f>'Compound areas'!A37</f>
        <v>190715_Std_4uMStdsMix1InMatrix_1</v>
      </c>
      <c r="B55">
        <f>'Compound areas'!D37</f>
        <v>104558552</v>
      </c>
      <c r="D55">
        <f>GETPIVOTDATA("Area",'IS areas'!$F$2,"Replicate Name",A55,"Precursor Ion Name",$D$18)</f>
        <v>40029512</v>
      </c>
      <c r="F55">
        <f t="shared" si="3"/>
        <v>217263993.12627879</v>
      </c>
    </row>
    <row r="56" spans="1:6" x14ac:dyDescent="0.3">
      <c r="A56" t="str">
        <f>'Compound areas'!A38</f>
        <v>190715_Std_4uMStdsMix1InMatrix_2</v>
      </c>
      <c r="B56">
        <f>'Compound areas'!D38</f>
        <v>71355320</v>
      </c>
      <c r="D56">
        <f>GETPIVOTDATA("Area",'IS areas'!$F$2,"Replicate Name",A56,"Precursor Ion Name",$D$18)</f>
        <v>27732102</v>
      </c>
      <c r="F56">
        <f t="shared" si="3"/>
        <v>214018867.64623502</v>
      </c>
    </row>
    <row r="57" spans="1:6" x14ac:dyDescent="0.3">
      <c r="A57" t="str">
        <f>'Compound areas'!A39</f>
        <v>190715_Std_4uMStdsMix2InH2O_1</v>
      </c>
      <c r="B57">
        <f>'Compound areas'!D39</f>
        <v>145011344</v>
      </c>
      <c r="D57">
        <f>GETPIVOTDATA("Area",'IS areas'!$F$2,"Replicate Name",A57,"Precursor Ion Name",$D$18)</f>
        <v>0</v>
      </c>
      <c r="F57" t="e">
        <f t="shared" si="3"/>
        <v>#DIV/0!</v>
      </c>
    </row>
    <row r="58" spans="1:6" x14ac:dyDescent="0.3">
      <c r="A58" t="str">
        <f>'Compound areas'!A40</f>
        <v>190715_Std_4uMStdsMix2InH2O_2</v>
      </c>
      <c r="B58">
        <f>'Compound areas'!D40</f>
        <v>138701056</v>
      </c>
      <c r="D58">
        <f>GETPIVOTDATA("Area",'IS areas'!$F$2,"Replicate Name",A58,"Precursor Ion Name",$D$18)</f>
        <v>0</v>
      </c>
      <c r="F58" t="e">
        <f t="shared" si="3"/>
        <v>#DIV/0!</v>
      </c>
    </row>
    <row r="59" spans="1:6" x14ac:dyDescent="0.3">
      <c r="A59" t="str">
        <f>'Compound areas'!A41</f>
        <v>190715_Std_4uMStdsMix2InMatrix_1</v>
      </c>
      <c r="B59">
        <f>'Compound areas'!D41</f>
        <v>222842416</v>
      </c>
      <c r="D59">
        <f>GETPIVOTDATA("Area",'IS areas'!$F$2,"Replicate Name",A59,"Precursor Ion Name",$D$18)</f>
        <v>40983436</v>
      </c>
      <c r="F59">
        <f t="shared" si="3"/>
        <v>452270212.08475387</v>
      </c>
    </row>
    <row r="60" spans="1:6" x14ac:dyDescent="0.3">
      <c r="A60" t="str">
        <f>'Compound areas'!A42</f>
        <v>190715_Std_4uMStdsMix2InMatrix_2</v>
      </c>
      <c r="B60">
        <f>'Compound areas'!D42</f>
        <v>173990144</v>
      </c>
      <c r="D60">
        <f>GETPIVOTDATA("Area",'IS areas'!$F$2,"Replicate Name",A60,"Precursor Ion Name",$D$18)</f>
        <v>29997520</v>
      </c>
      <c r="F60">
        <f t="shared" si="3"/>
        <v>482444976.54800594</v>
      </c>
    </row>
    <row r="61" spans="1:6" x14ac:dyDescent="0.3">
      <c r="A61" t="str">
        <f>'Compound areas'!A43</f>
        <v>190715_Std_H2OinMatrix_1</v>
      </c>
      <c r="B61">
        <f>'Compound areas'!D43</f>
        <v>101530560</v>
      </c>
      <c r="D61">
        <f>GETPIVOTDATA("Area",'IS areas'!$F$2,"Replicate Name",A61,"Precursor Ion Name",$D$18)</f>
        <v>39433812</v>
      </c>
      <c r="F61">
        <f t="shared" si="3"/>
        <v>214159089.92984504</v>
      </c>
    </row>
    <row r="62" spans="1:6" x14ac:dyDescent="0.3">
      <c r="A62" t="str">
        <f>'Compound areas'!A44</f>
        <v>190715_Std_H2OinMatrix_2</v>
      </c>
      <c r="B62">
        <f>'Compound areas'!D44</f>
        <v>75855848</v>
      </c>
      <c r="D62">
        <f>GETPIVOTDATA("Area",'IS areas'!$F$2,"Replicate Name",A62,"Precursor Ion Name",$D$18)</f>
        <v>28337232</v>
      </c>
      <c r="F62">
        <f t="shared" si="3"/>
        <v>222658938.66789988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585B-DE08-4C78-B8A5-EFB15F0CB522}">
  <dimension ref="A1:F37"/>
  <sheetViews>
    <sheetView tabSelected="1" workbookViewId="0">
      <selection activeCell="B13" sqref="B13"/>
    </sheetView>
  </sheetViews>
  <sheetFormatPr defaultRowHeight="14.4" x14ac:dyDescent="0.3"/>
  <cols>
    <col min="1" max="1" width="32" bestFit="1" customWidth="1"/>
    <col min="2" max="2" width="11" bestFit="1" customWidth="1"/>
    <col min="3" max="3" width="13.44140625" customWidth="1"/>
    <col min="4" max="4" width="15.109375" customWidth="1"/>
    <col min="5" max="5" width="14.44140625" bestFit="1" customWidth="1"/>
    <col min="6" max="6" width="11" bestFit="1" customWidth="1"/>
    <col min="7" max="7" width="31" bestFit="1" customWidth="1"/>
    <col min="8" max="8" width="29" bestFit="1" customWidth="1"/>
    <col min="9" max="9" width="31" bestFit="1" customWidth="1"/>
    <col min="10" max="10" width="22.6640625" bestFit="1" customWidth="1"/>
    <col min="11" max="11" width="11" bestFit="1" customWidth="1"/>
  </cols>
  <sheetData>
    <row r="1" spans="1:6" x14ac:dyDescent="0.3">
      <c r="A1" t="s">
        <v>171</v>
      </c>
      <c r="B1" t="s">
        <v>167</v>
      </c>
      <c r="D1" t="s">
        <v>169</v>
      </c>
      <c r="E1" t="str">
        <f>VLOOKUP('Compound areas'!B2, 'Ingalls Standards Sheet'!A:H, 7)</f>
        <v>Mix2</v>
      </c>
    </row>
    <row r="2" spans="1:6" x14ac:dyDescent="0.3">
      <c r="A2" t="str">
        <f>'BMIS calculation'!A53</f>
        <v>190715_Std_4uMStdsMix1InH2O_1</v>
      </c>
      <c r="B2">
        <f>'BMIS calculation'!B53</f>
        <v>306693</v>
      </c>
      <c r="D2" t="s">
        <v>1567</v>
      </c>
      <c r="E2">
        <f>VLOOKUP('Compound areas'!B2, 'Ingalls Standards Sheet'!A:H, 8)</f>
        <v>4</v>
      </c>
    </row>
    <row r="3" spans="1:6" x14ac:dyDescent="0.3">
      <c r="A3" t="str">
        <f>'BMIS calculation'!A54</f>
        <v>190715_Std_4uMStdsMix1InH2O_2</v>
      </c>
      <c r="B3">
        <f>'BMIS calculation'!B54</f>
        <v>186437</v>
      </c>
    </row>
    <row r="4" spans="1:6" x14ac:dyDescent="0.3">
      <c r="A4" t="str">
        <f>'BMIS calculation'!A55</f>
        <v>190715_Std_4uMStdsMix1InMatrix_1</v>
      </c>
      <c r="B4">
        <f>'BMIS calculation'!B55</f>
        <v>104558552</v>
      </c>
      <c r="D4" t="s">
        <v>1568</v>
      </c>
      <c r="E4" t="s">
        <v>174</v>
      </c>
      <c r="F4" t="s">
        <v>172</v>
      </c>
    </row>
    <row r="5" spans="1:6" x14ac:dyDescent="0.3">
      <c r="A5" t="str">
        <f>'BMIS calculation'!A56</f>
        <v>190715_Std_4uMStdsMix1InMatrix_2</v>
      </c>
      <c r="B5">
        <f>'BMIS calculation'!B56</f>
        <v>71355320</v>
      </c>
      <c r="D5" t="s">
        <v>170</v>
      </c>
      <c r="E5">
        <f>AVERAGE(B2:B3)</f>
        <v>246565</v>
      </c>
      <c r="F5">
        <f>AVERAGE(B4:B5)</f>
        <v>87956936</v>
      </c>
    </row>
    <row r="6" spans="1:6" x14ac:dyDescent="0.3">
      <c r="A6" t="str">
        <f>'BMIS calculation'!A57</f>
        <v>190715_Std_4uMStdsMix2InH2O_1</v>
      </c>
      <c r="B6">
        <f>'BMIS calculation'!B57</f>
        <v>145011344</v>
      </c>
      <c r="D6" t="s">
        <v>173</v>
      </c>
      <c r="E6">
        <f>AVERAGE(B6:B7)</f>
        <v>141856200</v>
      </c>
      <c r="F6">
        <f>AVERAGE(B8:B9)</f>
        <v>198416280</v>
      </c>
    </row>
    <row r="7" spans="1:6" x14ac:dyDescent="0.3">
      <c r="A7" t="str">
        <f>'BMIS calculation'!A58</f>
        <v>190715_Std_4uMStdsMix2InH2O_2</v>
      </c>
      <c r="B7">
        <f>'BMIS calculation'!B58</f>
        <v>138701056</v>
      </c>
      <c r="D7" t="s">
        <v>175</v>
      </c>
      <c r="F7">
        <f>AVERAGE(B10:B11)</f>
        <v>88693204</v>
      </c>
    </row>
    <row r="8" spans="1:6" x14ac:dyDescent="0.3">
      <c r="A8" t="str">
        <f>'BMIS calculation'!A59</f>
        <v>190715_Std_4uMStdsMix2InMatrix_1</v>
      </c>
      <c r="B8">
        <f>'BMIS calculation'!B59</f>
        <v>222842416</v>
      </c>
    </row>
    <row r="9" spans="1:6" x14ac:dyDescent="0.3">
      <c r="A9" t="str">
        <f>'BMIS calculation'!A60</f>
        <v>190715_Std_4uMStdsMix2InMatrix_2</v>
      </c>
      <c r="B9">
        <f>'BMIS calculation'!B60</f>
        <v>173990144</v>
      </c>
      <c r="D9" t="s">
        <v>1569</v>
      </c>
      <c r="E9">
        <f>INDEX(E5:E6, MATCH($E$1, $D$5:$D$6))/$E$2</f>
        <v>35464050</v>
      </c>
      <c r="F9">
        <f>(INDEX(F5:F6, MATCH($E$1, $D$5:$D$6))-$F$7)/$E$2</f>
        <v>27430769</v>
      </c>
    </row>
    <row r="10" spans="1:6" x14ac:dyDescent="0.3">
      <c r="A10" t="str">
        <f>'BMIS calculation'!A61</f>
        <v>190715_Std_H2OinMatrix_1</v>
      </c>
      <c r="B10">
        <f>'BMIS calculation'!B61</f>
        <v>101530560</v>
      </c>
      <c r="D10" t="s">
        <v>1570</v>
      </c>
      <c r="E10">
        <f>F9/E9</f>
        <v>0.77348100400264497</v>
      </c>
    </row>
    <row r="11" spans="1:6" x14ac:dyDescent="0.3">
      <c r="A11" t="str">
        <f>'BMIS calculation'!A62</f>
        <v>190715_Std_H2OinMatrix_2</v>
      </c>
      <c r="B11">
        <f>'BMIS calculation'!B62</f>
        <v>75855848</v>
      </c>
      <c r="E11" s="2"/>
    </row>
    <row r="13" spans="1:6" x14ac:dyDescent="0.3">
      <c r="C13" t="s">
        <v>168</v>
      </c>
      <c r="D13" t="s">
        <v>1571</v>
      </c>
      <c r="E13" t="s">
        <v>1572</v>
      </c>
    </row>
    <row r="14" spans="1:6" x14ac:dyDescent="0.3">
      <c r="A14" t="str">
        <f>'BMIS calculation'!A29</f>
        <v>190715_Smp_FK180310S62C1-25m_A</v>
      </c>
      <c r="B14">
        <f>'BMIS calculation'!B29</f>
        <v>440323840</v>
      </c>
      <c r="C14">
        <f>'BMIS calculation'!F29</f>
        <v>354051292.39763623</v>
      </c>
      <c r="D14">
        <f>C14*0.0004/10/F$9*2</f>
        <v>1.0325668737836296E-3</v>
      </c>
      <c r="E14">
        <f>D14*1000</f>
        <v>1.0325668737836295</v>
      </c>
    </row>
    <row r="15" spans="1:6" x14ac:dyDescent="0.3">
      <c r="A15" t="str">
        <f>'BMIS calculation'!A30</f>
        <v>190715_Smp_FK180310S62C1-25m_B</v>
      </c>
      <c r="B15">
        <f>'BMIS calculation'!B30</f>
        <v>402593920</v>
      </c>
      <c r="C15">
        <f>'BMIS calculation'!F30</f>
        <v>270437014.76976973</v>
      </c>
      <c r="D15">
        <f t="shared" ref="D15:D37" si="0">C15*0.0004/10/F$9*2</f>
        <v>7.8871143501596985E-4</v>
      </c>
      <c r="E15">
        <f t="shared" ref="E15:E37" si="1">D15*1000</f>
        <v>0.78871143501596985</v>
      </c>
    </row>
    <row r="16" spans="1:6" x14ac:dyDescent="0.3">
      <c r="A16" t="str">
        <f>'BMIS calculation'!A31</f>
        <v>190715_Smp_FK180310S62C1-25m_C</v>
      </c>
      <c r="B16">
        <f>'BMIS calculation'!B31</f>
        <v>413874432</v>
      </c>
      <c r="C16">
        <f>'BMIS calculation'!F31</f>
        <v>313393098.013421</v>
      </c>
      <c r="D16">
        <f t="shared" si="0"/>
        <v>9.1398997385285408E-4</v>
      </c>
      <c r="E16">
        <f t="shared" si="1"/>
        <v>0.91398997385285408</v>
      </c>
    </row>
    <row r="17" spans="1:5" x14ac:dyDescent="0.3">
      <c r="A17" t="str">
        <f>'BMIS calculation'!A32</f>
        <v>190715_Smp_FK180310S62C1-DCM_A</v>
      </c>
      <c r="B17">
        <f>'BMIS calculation'!B32</f>
        <v>459450080</v>
      </c>
      <c r="C17">
        <f>'BMIS calculation'!F32</f>
        <v>271641790.46429247</v>
      </c>
      <c r="D17">
        <f t="shared" si="0"/>
        <v>7.9222508261228097E-4</v>
      </c>
      <c r="E17">
        <f t="shared" si="1"/>
        <v>0.79222508261228097</v>
      </c>
    </row>
    <row r="18" spans="1:5" x14ac:dyDescent="0.3">
      <c r="A18" t="str">
        <f>'BMIS calculation'!A33</f>
        <v>190715_Smp_FK180310S62C1-DCM_B</v>
      </c>
      <c r="B18">
        <f>'BMIS calculation'!B33</f>
        <v>894177408</v>
      </c>
      <c r="C18">
        <f>'BMIS calculation'!F33</f>
        <v>432371278.9449628</v>
      </c>
      <c r="D18">
        <f t="shared" si="0"/>
        <v>1.2609818673183031E-3</v>
      </c>
      <c r="E18">
        <f t="shared" si="1"/>
        <v>1.2609818673183031</v>
      </c>
    </row>
    <row r="19" spans="1:5" x14ac:dyDescent="0.3">
      <c r="A19" t="str">
        <f>'BMIS calculation'!A34</f>
        <v>190715_Smp_FK180310S62C1-DCM_C</v>
      </c>
      <c r="B19">
        <f>'BMIS calculation'!B34</f>
        <v>531778656</v>
      </c>
      <c r="C19">
        <f>'BMIS calculation'!F34</f>
        <v>399892485.65721786</v>
      </c>
      <c r="D19">
        <f t="shared" si="0"/>
        <v>1.1662596426872843E-3</v>
      </c>
      <c r="E19">
        <f t="shared" si="1"/>
        <v>1.1662596426872842</v>
      </c>
    </row>
    <row r="20" spans="1:5" x14ac:dyDescent="0.3">
      <c r="A20" t="str">
        <f>'BMIS calculation'!A35</f>
        <v>190715_Smp_FK180310S64C1-25m_A</v>
      </c>
      <c r="B20">
        <f>'BMIS calculation'!B35</f>
        <v>351099296</v>
      </c>
      <c r="C20">
        <f>'BMIS calculation'!F35</f>
        <v>226753705.47794062</v>
      </c>
      <c r="D20">
        <f t="shared" si="0"/>
        <v>6.6131199013178422E-4</v>
      </c>
      <c r="E20">
        <f t="shared" si="1"/>
        <v>0.66131199013178421</v>
      </c>
    </row>
    <row r="21" spans="1:5" x14ac:dyDescent="0.3">
      <c r="A21" t="str">
        <f>'BMIS calculation'!A36</f>
        <v>190715_Smp_FK180310S64C1-25m_B</v>
      </c>
      <c r="B21">
        <f>'BMIS calculation'!B36</f>
        <v>233454448</v>
      </c>
      <c r="C21">
        <f>'BMIS calculation'!F36</f>
        <v>265766513.09587345</v>
      </c>
      <c r="D21">
        <f t="shared" si="0"/>
        <v>7.7509022979523024E-4</v>
      </c>
      <c r="E21">
        <f t="shared" si="1"/>
        <v>0.77509022979523023</v>
      </c>
    </row>
    <row r="22" spans="1:5" x14ac:dyDescent="0.3">
      <c r="A22" t="str">
        <f>'BMIS calculation'!A37</f>
        <v>190715_Smp_FK180310S64C1-25m_C</v>
      </c>
      <c r="B22">
        <f>'BMIS calculation'!B37</f>
        <v>260685488</v>
      </c>
      <c r="C22">
        <f>'BMIS calculation'!F37</f>
        <v>215136162.78358483</v>
      </c>
      <c r="D22">
        <f t="shared" si="0"/>
        <v>6.2743020520812914E-4</v>
      </c>
      <c r="E22">
        <f t="shared" si="1"/>
        <v>0.62743020520812909</v>
      </c>
    </row>
    <row r="23" spans="1:5" x14ac:dyDescent="0.3">
      <c r="A23" t="str">
        <f>'BMIS calculation'!A38</f>
        <v>190715_Smp_FK180310S64C1-DCM_A</v>
      </c>
      <c r="B23">
        <f>'BMIS calculation'!B38</f>
        <v>333431040</v>
      </c>
      <c r="C23">
        <f>'BMIS calculation'!F38</f>
        <v>299536842.867019</v>
      </c>
      <c r="D23">
        <f t="shared" si="0"/>
        <v>8.7357913405058094E-4</v>
      </c>
      <c r="E23">
        <f t="shared" si="1"/>
        <v>0.87357913405058096</v>
      </c>
    </row>
    <row r="24" spans="1:5" x14ac:dyDescent="0.3">
      <c r="A24" t="str">
        <f>'BMIS calculation'!A39</f>
        <v>190715_Smp_FK180310S64C1-DCM_B</v>
      </c>
      <c r="B24">
        <f>'BMIS calculation'!B39</f>
        <v>376731552</v>
      </c>
      <c r="C24">
        <f>'BMIS calculation'!F39</f>
        <v>295722301.80712956</v>
      </c>
      <c r="D24">
        <f t="shared" si="0"/>
        <v>8.6245428061350988E-4</v>
      </c>
      <c r="E24">
        <f t="shared" si="1"/>
        <v>0.86245428061350993</v>
      </c>
    </row>
    <row r="25" spans="1:5" x14ac:dyDescent="0.3">
      <c r="A25" t="str">
        <f>'BMIS calculation'!A40</f>
        <v>190715_Smp_FK180310S64C1-DCM_C</v>
      </c>
      <c r="B25">
        <f>'BMIS calculation'!B40</f>
        <v>347676640</v>
      </c>
      <c r="C25">
        <f>'BMIS calculation'!F40</f>
        <v>230168565.5880374</v>
      </c>
      <c r="D25">
        <f t="shared" si="0"/>
        <v>6.7127120085634477E-4</v>
      </c>
      <c r="E25">
        <f t="shared" si="1"/>
        <v>0.67127120085634473</v>
      </c>
    </row>
    <row r="26" spans="1:5" x14ac:dyDescent="0.3">
      <c r="A26" t="str">
        <f>'BMIS calculation'!A41</f>
        <v>190715_Smp_FK180310S77C1-25m_A</v>
      </c>
      <c r="B26">
        <f>'BMIS calculation'!B41</f>
        <v>111540896</v>
      </c>
      <c r="C26">
        <f>'BMIS calculation'!F41</f>
        <v>82386098.934386015</v>
      </c>
      <c r="D26">
        <f t="shared" si="0"/>
        <v>2.4027353789282693E-4</v>
      </c>
      <c r="E26">
        <f t="shared" si="1"/>
        <v>0.24027353789282693</v>
      </c>
    </row>
    <row r="27" spans="1:5" x14ac:dyDescent="0.3">
      <c r="A27" t="str">
        <f>'BMIS calculation'!A42</f>
        <v>190715_Smp_FK180310S77C1-25m_B</v>
      </c>
      <c r="B27">
        <f>'BMIS calculation'!B42</f>
        <v>111905352</v>
      </c>
      <c r="C27">
        <f>'BMIS calculation'!F42</f>
        <v>122219791.60855082</v>
      </c>
      <c r="D27">
        <f t="shared" si="0"/>
        <v>3.5644583382566004E-4</v>
      </c>
      <c r="E27">
        <f t="shared" si="1"/>
        <v>0.35644583382566003</v>
      </c>
    </row>
    <row r="28" spans="1:5" x14ac:dyDescent="0.3">
      <c r="A28" t="str">
        <f>'BMIS calculation'!A43</f>
        <v>190715_Smp_FK180310S77C1-25m_C</v>
      </c>
      <c r="B28">
        <f>'BMIS calculation'!B43</f>
        <v>122045920</v>
      </c>
      <c r="C28">
        <f>'BMIS calculation'!F43</f>
        <v>120439886.44734883</v>
      </c>
      <c r="D28">
        <f t="shared" si="0"/>
        <v>3.5125485967192198E-4</v>
      </c>
      <c r="E28">
        <f t="shared" si="1"/>
        <v>0.35125485967192199</v>
      </c>
    </row>
    <row r="29" spans="1:5" x14ac:dyDescent="0.3">
      <c r="A29" t="str">
        <f>'BMIS calculation'!A44</f>
        <v>190715_Smp_FK180310S77C1-DCM_A</v>
      </c>
      <c r="B29">
        <f>'BMIS calculation'!B44</f>
        <v>578336448</v>
      </c>
      <c r="C29">
        <f>'BMIS calculation'!F44</f>
        <v>338543850.79241729</v>
      </c>
      <c r="D29">
        <f t="shared" si="0"/>
        <v>9.8734045929931404E-4</v>
      </c>
      <c r="E29">
        <f t="shared" si="1"/>
        <v>0.98734045929931402</v>
      </c>
    </row>
    <row r="30" spans="1:5" x14ac:dyDescent="0.3">
      <c r="A30" t="str">
        <f>'BMIS calculation'!A45</f>
        <v>190715_Smp_FK180310S77C1-DCM_B</v>
      </c>
      <c r="B30">
        <f>'BMIS calculation'!B45</f>
        <v>241374896</v>
      </c>
      <c r="C30">
        <f>'BMIS calculation'!F45</f>
        <v>199391683.3637149</v>
      </c>
      <c r="D30">
        <f t="shared" si="0"/>
        <v>5.8151248581828649E-4</v>
      </c>
      <c r="E30">
        <f t="shared" si="1"/>
        <v>0.58151248581828652</v>
      </c>
    </row>
    <row r="31" spans="1:5" x14ac:dyDescent="0.3">
      <c r="A31" t="str">
        <f>'BMIS calculation'!A46</f>
        <v>190715_Smp_FK180310S77C1-DCM_C</v>
      </c>
      <c r="B31">
        <f>'BMIS calculation'!B46</f>
        <v>332980448</v>
      </c>
      <c r="C31">
        <f>'BMIS calculation'!F46</f>
        <v>231530143.31719333</v>
      </c>
      <c r="D31">
        <f t="shared" si="0"/>
        <v>6.7524215108134464E-4</v>
      </c>
      <c r="E31">
        <f t="shared" si="1"/>
        <v>0.67524215108134467</v>
      </c>
    </row>
    <row r="32" spans="1:5" x14ac:dyDescent="0.3">
      <c r="A32" t="str">
        <f>'BMIS calculation'!A47</f>
        <v>190715_Smp_FK180310S80C1-25m_A</v>
      </c>
      <c r="B32">
        <f>'BMIS calculation'!B47</f>
        <v>141917424</v>
      </c>
      <c r="C32">
        <f>'BMIS calculation'!F47</f>
        <v>115573371.08112329</v>
      </c>
      <c r="D32">
        <f t="shared" si="0"/>
        <v>3.370619936498996E-4</v>
      </c>
      <c r="E32">
        <f t="shared" si="1"/>
        <v>0.33706199364989958</v>
      </c>
    </row>
    <row r="33" spans="1:5" x14ac:dyDescent="0.3">
      <c r="A33" t="str">
        <f>'BMIS calculation'!A48</f>
        <v>190715_Smp_FK180310S80C1-25m_B</v>
      </c>
      <c r="B33">
        <f>'BMIS calculation'!B48</f>
        <v>279137760</v>
      </c>
      <c r="C33">
        <f>'BMIS calculation'!F48</f>
        <v>160600353.7398797</v>
      </c>
      <c r="D33">
        <f t="shared" si="0"/>
        <v>4.6838017188619019E-4</v>
      </c>
      <c r="E33">
        <f t="shared" si="1"/>
        <v>0.46838017188619019</v>
      </c>
    </row>
    <row r="34" spans="1:5" x14ac:dyDescent="0.3">
      <c r="A34" t="str">
        <f>'BMIS calculation'!A49</f>
        <v>190715_Smp_FK180310S80C1-25m_C</v>
      </c>
      <c r="B34">
        <f>'BMIS calculation'!B49</f>
        <v>262546928</v>
      </c>
      <c r="C34">
        <f>'BMIS calculation'!F49</f>
        <v>173927719.70422596</v>
      </c>
      <c r="D34">
        <f t="shared" si="0"/>
        <v>5.0724854182316497E-4</v>
      </c>
      <c r="E34">
        <f t="shared" si="1"/>
        <v>0.50724854182316492</v>
      </c>
    </row>
    <row r="35" spans="1:5" x14ac:dyDescent="0.3">
      <c r="A35" t="str">
        <f>'BMIS calculation'!A50</f>
        <v>190715_Smp_FK180310S80C1-DCM_A</v>
      </c>
      <c r="B35">
        <f>'BMIS calculation'!B50</f>
        <v>279005728</v>
      </c>
      <c r="C35">
        <f>'BMIS calculation'!F50</f>
        <v>179445077.39559039</v>
      </c>
      <c r="D35">
        <f t="shared" si="0"/>
        <v>5.2333954588175175E-4</v>
      </c>
      <c r="E35">
        <f t="shared" si="1"/>
        <v>0.5233395458817518</v>
      </c>
    </row>
    <row r="36" spans="1:5" x14ac:dyDescent="0.3">
      <c r="A36" t="str">
        <f>'BMIS calculation'!A51</f>
        <v>190715_Smp_FK180310S80C1-DCM_B</v>
      </c>
      <c r="B36">
        <f>'BMIS calculation'!B51</f>
        <v>417387712</v>
      </c>
      <c r="C36">
        <f>'BMIS calculation'!F51</f>
        <v>280068368.69523251</v>
      </c>
      <c r="D36">
        <f t="shared" si="0"/>
        <v>8.1680063346450851E-4</v>
      </c>
      <c r="E36">
        <f t="shared" si="1"/>
        <v>0.81680063346450849</v>
      </c>
    </row>
    <row r="37" spans="1:5" x14ac:dyDescent="0.3">
      <c r="A37" t="str">
        <f>'BMIS calculation'!A52</f>
        <v>190715_Smp_FK180310S80C1-DCM_C</v>
      </c>
      <c r="B37">
        <f>'BMIS calculation'!B52</f>
        <v>503062368</v>
      </c>
      <c r="C37">
        <f>'BMIS calculation'!F52</f>
        <v>330636855.8185786</v>
      </c>
      <c r="D37">
        <f t="shared" si="0"/>
        <v>9.6428023820572769E-4</v>
      </c>
      <c r="E37">
        <f t="shared" si="1"/>
        <v>0.96428023820572772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95CD-FB14-4927-BF98-0C385EA2E5DD}">
  <dimension ref="A1:S459"/>
  <sheetViews>
    <sheetView workbookViewId="0">
      <selection activeCell="J12" sqref="J12"/>
    </sheetView>
  </sheetViews>
  <sheetFormatPr defaultRowHeight="14.4" x14ac:dyDescent="0.3"/>
  <sheetData>
    <row r="1" spans="1:19" x14ac:dyDescent="0.3">
      <c r="A1" t="s">
        <v>190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191</v>
      </c>
      <c r="Q1" t="s">
        <v>192</v>
      </c>
      <c r="R1" t="s">
        <v>193</v>
      </c>
      <c r="S1" t="s">
        <v>194</v>
      </c>
    </row>
    <row r="2" spans="1:19" x14ac:dyDescent="0.3">
      <c r="A2" t="s">
        <v>148</v>
      </c>
      <c r="B2" t="s">
        <v>894</v>
      </c>
      <c r="C2">
        <v>146.11810399999999</v>
      </c>
      <c r="D2">
        <v>9.91</v>
      </c>
      <c r="E2">
        <v>1</v>
      </c>
      <c r="F2" t="s">
        <v>895</v>
      </c>
      <c r="G2" t="s">
        <v>170</v>
      </c>
      <c r="H2">
        <v>4</v>
      </c>
      <c r="I2" t="s">
        <v>206</v>
      </c>
      <c r="J2" t="s">
        <v>212</v>
      </c>
      <c r="K2" t="s">
        <v>58</v>
      </c>
      <c r="L2" t="s">
        <v>896</v>
      </c>
      <c r="M2" t="s">
        <v>197</v>
      </c>
      <c r="N2" t="s">
        <v>197</v>
      </c>
      <c r="O2" t="s">
        <v>897</v>
      </c>
      <c r="P2" t="s">
        <v>898</v>
      </c>
      <c r="Q2">
        <v>190715</v>
      </c>
      <c r="R2" t="b">
        <v>1</v>
      </c>
      <c r="S2" t="s">
        <v>899</v>
      </c>
    </row>
    <row r="3" spans="1:19" x14ac:dyDescent="0.3">
      <c r="A3" t="s">
        <v>903</v>
      </c>
      <c r="B3" t="s">
        <v>900</v>
      </c>
      <c r="C3">
        <v>155.00142199999999</v>
      </c>
      <c r="D3">
        <v>10.67</v>
      </c>
      <c r="E3">
        <v>-1</v>
      </c>
      <c r="F3" t="s">
        <v>895</v>
      </c>
      <c r="G3" t="s">
        <v>173</v>
      </c>
      <c r="H3">
        <v>4</v>
      </c>
      <c r="I3" t="s">
        <v>704</v>
      </c>
      <c r="J3" t="s">
        <v>212</v>
      </c>
      <c r="K3" t="s">
        <v>479</v>
      </c>
      <c r="L3" t="s">
        <v>901</v>
      </c>
      <c r="M3" t="s">
        <v>197</v>
      </c>
      <c r="N3" t="s">
        <v>197</v>
      </c>
      <c r="O3" t="s">
        <v>902</v>
      </c>
      <c r="P3" t="s">
        <v>903</v>
      </c>
      <c r="Q3">
        <v>160401</v>
      </c>
      <c r="R3" t="b">
        <v>1</v>
      </c>
      <c r="S3" t="s">
        <v>904</v>
      </c>
    </row>
    <row r="4" spans="1:19" x14ac:dyDescent="0.3">
      <c r="A4" t="s">
        <v>909</v>
      </c>
      <c r="B4" t="s">
        <v>905</v>
      </c>
      <c r="C4">
        <v>852.14417400000002</v>
      </c>
      <c r="D4">
        <v>11.545</v>
      </c>
      <c r="E4">
        <v>-1</v>
      </c>
      <c r="F4" t="s">
        <v>895</v>
      </c>
      <c r="G4" t="s">
        <v>170</v>
      </c>
      <c r="H4">
        <v>4</v>
      </c>
      <c r="I4" t="s">
        <v>704</v>
      </c>
      <c r="J4" t="s">
        <v>212</v>
      </c>
      <c r="K4" t="s">
        <v>906</v>
      </c>
      <c r="L4" t="s">
        <v>907</v>
      </c>
      <c r="M4" t="s">
        <v>907</v>
      </c>
      <c r="N4">
        <v>439419</v>
      </c>
      <c r="O4" t="s">
        <v>908</v>
      </c>
      <c r="P4" t="s">
        <v>909</v>
      </c>
      <c r="Q4">
        <v>160401</v>
      </c>
      <c r="R4" t="b">
        <v>1</v>
      </c>
      <c r="S4" t="s">
        <v>910</v>
      </c>
    </row>
    <row r="5" spans="1:19" x14ac:dyDescent="0.3">
      <c r="A5" t="s">
        <v>913</v>
      </c>
      <c r="B5" t="s">
        <v>911</v>
      </c>
      <c r="C5">
        <v>123.01159199999999</v>
      </c>
      <c r="D5">
        <v>2.81</v>
      </c>
      <c r="E5">
        <v>-1</v>
      </c>
      <c r="F5" t="s">
        <v>895</v>
      </c>
      <c r="G5" t="s">
        <v>173</v>
      </c>
      <c r="H5">
        <v>4</v>
      </c>
      <c r="I5" t="s">
        <v>206</v>
      </c>
      <c r="J5" t="s">
        <v>212</v>
      </c>
      <c r="K5" t="s">
        <v>479</v>
      </c>
      <c r="L5" t="s">
        <v>912</v>
      </c>
      <c r="M5" t="s">
        <v>197</v>
      </c>
      <c r="N5" t="s">
        <v>197</v>
      </c>
      <c r="O5" t="s">
        <v>197</v>
      </c>
      <c r="P5" t="s">
        <v>913</v>
      </c>
      <c r="Q5">
        <v>160401</v>
      </c>
      <c r="R5" t="b">
        <v>1</v>
      </c>
      <c r="S5" t="s">
        <v>218</v>
      </c>
    </row>
    <row r="6" spans="1:19" x14ac:dyDescent="0.3">
      <c r="A6" t="s">
        <v>145</v>
      </c>
      <c r="B6" t="s">
        <v>914</v>
      </c>
      <c r="C6">
        <v>168.029684</v>
      </c>
      <c r="D6">
        <v>10.17</v>
      </c>
      <c r="E6">
        <v>1</v>
      </c>
      <c r="F6" t="s">
        <v>895</v>
      </c>
      <c r="G6" t="s">
        <v>170</v>
      </c>
      <c r="H6">
        <v>5</v>
      </c>
      <c r="I6" t="s">
        <v>198</v>
      </c>
      <c r="J6" t="s">
        <v>212</v>
      </c>
      <c r="K6" t="s">
        <v>915</v>
      </c>
      <c r="L6" t="s">
        <v>916</v>
      </c>
      <c r="M6" t="s">
        <v>197</v>
      </c>
      <c r="N6" t="s">
        <v>197</v>
      </c>
      <c r="O6" t="s">
        <v>917</v>
      </c>
      <c r="P6" t="s">
        <v>145</v>
      </c>
      <c r="Q6">
        <v>190715</v>
      </c>
      <c r="R6" t="b">
        <v>1</v>
      </c>
      <c r="S6" t="s">
        <v>218</v>
      </c>
    </row>
    <row r="7" spans="1:19" x14ac:dyDescent="0.3">
      <c r="A7" t="s">
        <v>920</v>
      </c>
      <c r="B7" t="s">
        <v>918</v>
      </c>
      <c r="C7">
        <v>153.01878500000001</v>
      </c>
      <c r="D7">
        <v>4.08</v>
      </c>
      <c r="E7">
        <v>-1</v>
      </c>
      <c r="F7" t="s">
        <v>895</v>
      </c>
      <c r="G7" t="s">
        <v>173</v>
      </c>
      <c r="H7">
        <v>4.8</v>
      </c>
      <c r="I7" t="s">
        <v>704</v>
      </c>
      <c r="J7" t="s">
        <v>212</v>
      </c>
      <c r="K7" t="s">
        <v>231</v>
      </c>
      <c r="L7" t="s">
        <v>233</v>
      </c>
      <c r="M7" t="s">
        <v>233</v>
      </c>
      <c r="N7">
        <v>3469</v>
      </c>
      <c r="O7" t="s">
        <v>919</v>
      </c>
      <c r="P7" t="s">
        <v>921</v>
      </c>
      <c r="Q7">
        <v>160401</v>
      </c>
      <c r="R7" t="b">
        <v>1</v>
      </c>
      <c r="S7" t="s">
        <v>218</v>
      </c>
    </row>
    <row r="8" spans="1:19" x14ac:dyDescent="0.3">
      <c r="A8" t="s">
        <v>102</v>
      </c>
      <c r="B8" t="s">
        <v>922</v>
      </c>
      <c r="C8">
        <v>260.165054</v>
      </c>
      <c r="D8">
        <v>2.16</v>
      </c>
      <c r="E8">
        <v>1</v>
      </c>
      <c r="F8" t="s">
        <v>895</v>
      </c>
      <c r="G8" t="s">
        <v>170</v>
      </c>
      <c r="H8">
        <v>4</v>
      </c>
      <c r="I8" t="s">
        <v>198</v>
      </c>
      <c r="J8" t="s">
        <v>212</v>
      </c>
      <c r="K8" t="s">
        <v>213</v>
      </c>
      <c r="L8" t="s">
        <v>923</v>
      </c>
      <c r="M8" t="s">
        <v>197</v>
      </c>
      <c r="N8" t="s">
        <v>197</v>
      </c>
      <c r="O8" t="s">
        <v>924</v>
      </c>
      <c r="P8" t="s">
        <v>102</v>
      </c>
      <c r="Q8">
        <v>160401</v>
      </c>
      <c r="R8" t="b">
        <v>1</v>
      </c>
      <c r="S8" t="s">
        <v>218</v>
      </c>
    </row>
    <row r="9" spans="1:19" x14ac:dyDescent="0.3">
      <c r="A9" t="s">
        <v>927</v>
      </c>
      <c r="B9" t="s">
        <v>925</v>
      </c>
      <c r="C9">
        <v>149.027242</v>
      </c>
      <c r="D9">
        <v>2.69</v>
      </c>
      <c r="E9">
        <v>-1</v>
      </c>
      <c r="F9" t="s">
        <v>895</v>
      </c>
      <c r="G9" t="s">
        <v>170</v>
      </c>
      <c r="H9">
        <v>5</v>
      </c>
      <c r="I9" t="s">
        <v>704</v>
      </c>
      <c r="J9" t="s">
        <v>212</v>
      </c>
      <c r="K9" t="s">
        <v>479</v>
      </c>
      <c r="L9" t="s">
        <v>926</v>
      </c>
      <c r="M9" t="s">
        <v>926</v>
      </c>
      <c r="N9">
        <v>11427</v>
      </c>
      <c r="O9" t="s">
        <v>197</v>
      </c>
      <c r="P9" t="s">
        <v>927</v>
      </c>
      <c r="Q9">
        <v>170331</v>
      </c>
      <c r="R9" t="b">
        <v>1</v>
      </c>
      <c r="S9" t="s">
        <v>928</v>
      </c>
    </row>
    <row r="10" spans="1:19" x14ac:dyDescent="0.3">
      <c r="A10" t="s">
        <v>932</v>
      </c>
      <c r="B10" t="s">
        <v>929</v>
      </c>
      <c r="C10">
        <v>147.01159200000001</v>
      </c>
      <c r="D10">
        <v>2.59</v>
      </c>
      <c r="E10">
        <v>-1</v>
      </c>
      <c r="F10" t="s">
        <v>895</v>
      </c>
      <c r="G10" t="s">
        <v>170</v>
      </c>
      <c r="H10">
        <v>5</v>
      </c>
      <c r="I10" t="s">
        <v>206</v>
      </c>
      <c r="J10" t="s">
        <v>212</v>
      </c>
      <c r="K10" t="s">
        <v>479</v>
      </c>
      <c r="L10" t="s">
        <v>930</v>
      </c>
      <c r="M10" t="s">
        <v>197</v>
      </c>
      <c r="N10" t="s">
        <v>197</v>
      </c>
      <c r="O10" t="s">
        <v>931</v>
      </c>
      <c r="P10" t="s">
        <v>932</v>
      </c>
      <c r="Q10">
        <v>170331</v>
      </c>
      <c r="R10" t="b">
        <v>1</v>
      </c>
      <c r="S10" t="s">
        <v>218</v>
      </c>
    </row>
    <row r="11" spans="1:19" x14ac:dyDescent="0.3">
      <c r="A11" t="s">
        <v>937</v>
      </c>
      <c r="B11" t="s">
        <v>933</v>
      </c>
      <c r="C11">
        <v>145.0137</v>
      </c>
      <c r="D11">
        <v>10.845000000000001</v>
      </c>
      <c r="E11">
        <v>-1</v>
      </c>
      <c r="F11" t="s">
        <v>895</v>
      </c>
      <c r="G11" t="s">
        <v>170</v>
      </c>
      <c r="H11">
        <v>4</v>
      </c>
      <c r="I11" t="s">
        <v>704</v>
      </c>
      <c r="J11" t="s">
        <v>212</v>
      </c>
      <c r="K11" t="s">
        <v>934</v>
      </c>
      <c r="L11" t="s">
        <v>935</v>
      </c>
      <c r="M11" t="s">
        <v>197</v>
      </c>
      <c r="N11" t="s">
        <v>197</v>
      </c>
      <c r="O11" t="s">
        <v>936</v>
      </c>
      <c r="P11" t="s">
        <v>938</v>
      </c>
      <c r="Q11">
        <v>160401</v>
      </c>
      <c r="R11" t="b">
        <v>1</v>
      </c>
      <c r="S11" t="s">
        <v>218</v>
      </c>
    </row>
    <row r="12" spans="1:19" x14ac:dyDescent="0.3">
      <c r="A12" t="s">
        <v>75</v>
      </c>
      <c r="B12" t="s">
        <v>939</v>
      </c>
      <c r="C12">
        <v>255.10799499999999</v>
      </c>
      <c r="D12">
        <v>10.1</v>
      </c>
      <c r="E12">
        <v>1</v>
      </c>
      <c r="F12" t="s">
        <v>895</v>
      </c>
      <c r="G12" t="s">
        <v>173</v>
      </c>
      <c r="H12">
        <v>4</v>
      </c>
      <c r="I12" t="s">
        <v>198</v>
      </c>
      <c r="J12" t="s">
        <v>212</v>
      </c>
      <c r="K12" t="s">
        <v>940</v>
      </c>
      <c r="L12" t="s">
        <v>941</v>
      </c>
      <c r="M12" t="s">
        <v>197</v>
      </c>
      <c r="N12" t="s">
        <v>197</v>
      </c>
      <c r="O12" t="s">
        <v>942</v>
      </c>
      <c r="P12" t="s">
        <v>75</v>
      </c>
      <c r="Q12">
        <v>160401</v>
      </c>
      <c r="R12" t="b">
        <v>1</v>
      </c>
      <c r="S12" t="s">
        <v>218</v>
      </c>
    </row>
    <row r="13" spans="1:19" x14ac:dyDescent="0.3">
      <c r="A13" t="s">
        <v>947</v>
      </c>
      <c r="B13" t="s">
        <v>943</v>
      </c>
      <c r="C13">
        <v>328.04469799999998</v>
      </c>
      <c r="D13">
        <v>4.0599999999999996</v>
      </c>
      <c r="E13">
        <v>-1</v>
      </c>
      <c r="F13" t="s">
        <v>895</v>
      </c>
      <c r="G13" t="s">
        <v>173</v>
      </c>
      <c r="H13">
        <v>4</v>
      </c>
      <c r="I13" t="s">
        <v>704</v>
      </c>
      <c r="J13" t="s">
        <v>212</v>
      </c>
      <c r="K13" t="s">
        <v>944</v>
      </c>
      <c r="L13" t="s">
        <v>945</v>
      </c>
      <c r="M13" t="s">
        <v>197</v>
      </c>
      <c r="N13" t="s">
        <v>197</v>
      </c>
      <c r="O13" t="s">
        <v>946</v>
      </c>
      <c r="P13" t="s">
        <v>947</v>
      </c>
      <c r="Q13">
        <v>160401</v>
      </c>
      <c r="R13" t="b">
        <v>1</v>
      </c>
      <c r="S13" t="s">
        <v>928</v>
      </c>
    </row>
    <row r="14" spans="1:19" x14ac:dyDescent="0.3">
      <c r="A14" t="s">
        <v>951</v>
      </c>
      <c r="B14" t="s">
        <v>948</v>
      </c>
      <c r="C14">
        <v>689.08705099999997</v>
      </c>
      <c r="D14">
        <v>13.74</v>
      </c>
      <c r="E14">
        <v>-1</v>
      </c>
      <c r="F14" t="s">
        <v>895</v>
      </c>
      <c r="G14" t="s">
        <v>173</v>
      </c>
      <c r="H14">
        <v>4</v>
      </c>
      <c r="I14" t="s">
        <v>704</v>
      </c>
      <c r="J14" t="s">
        <v>212</v>
      </c>
      <c r="K14" t="s">
        <v>944</v>
      </c>
      <c r="L14" t="s">
        <v>949</v>
      </c>
      <c r="M14" t="s">
        <v>197</v>
      </c>
      <c r="N14" t="s">
        <v>197</v>
      </c>
      <c r="O14" t="s">
        <v>950</v>
      </c>
      <c r="P14" t="s">
        <v>951</v>
      </c>
      <c r="Q14">
        <v>160401</v>
      </c>
      <c r="R14" t="b">
        <v>1</v>
      </c>
      <c r="S14" t="s">
        <v>218</v>
      </c>
    </row>
    <row r="15" spans="1:19" x14ac:dyDescent="0.3">
      <c r="A15" t="s">
        <v>955</v>
      </c>
      <c r="B15" t="s">
        <v>952</v>
      </c>
      <c r="C15">
        <v>344.03961299999997</v>
      </c>
      <c r="D15">
        <v>8.8000000000000007</v>
      </c>
      <c r="E15">
        <v>-1</v>
      </c>
      <c r="F15" t="s">
        <v>895</v>
      </c>
      <c r="G15" t="s">
        <v>173</v>
      </c>
      <c r="H15">
        <v>4</v>
      </c>
      <c r="I15" t="s">
        <v>704</v>
      </c>
      <c r="J15" t="s">
        <v>212</v>
      </c>
      <c r="K15" t="s">
        <v>944</v>
      </c>
      <c r="L15" t="s">
        <v>953</v>
      </c>
      <c r="M15" t="s">
        <v>197</v>
      </c>
      <c r="N15" t="s">
        <v>197</v>
      </c>
      <c r="O15" t="s">
        <v>954</v>
      </c>
      <c r="P15" t="s">
        <v>955</v>
      </c>
      <c r="Q15">
        <v>160401</v>
      </c>
      <c r="R15" t="b">
        <v>1</v>
      </c>
      <c r="S15" t="s">
        <v>218</v>
      </c>
    </row>
    <row r="16" spans="1:19" x14ac:dyDescent="0.3">
      <c r="A16" t="s">
        <v>959</v>
      </c>
      <c r="B16" t="s">
        <v>956</v>
      </c>
      <c r="C16">
        <v>138.022491</v>
      </c>
      <c r="D16">
        <v>11.49</v>
      </c>
      <c r="E16">
        <v>-1</v>
      </c>
      <c r="F16" t="s">
        <v>895</v>
      </c>
      <c r="G16" t="s">
        <v>173</v>
      </c>
      <c r="H16">
        <v>4</v>
      </c>
      <c r="I16" t="s">
        <v>704</v>
      </c>
      <c r="J16" t="s">
        <v>212</v>
      </c>
      <c r="K16" t="s">
        <v>479</v>
      </c>
      <c r="L16" t="s">
        <v>957</v>
      </c>
      <c r="M16" t="s">
        <v>197</v>
      </c>
      <c r="N16" t="s">
        <v>197</v>
      </c>
      <c r="O16" t="s">
        <v>958</v>
      </c>
      <c r="P16" t="s">
        <v>956</v>
      </c>
      <c r="Q16">
        <v>160401</v>
      </c>
      <c r="R16" t="b">
        <v>1</v>
      </c>
      <c r="S16" t="s">
        <v>960</v>
      </c>
    </row>
    <row r="17" spans="1:19" x14ac:dyDescent="0.3">
      <c r="A17" t="s">
        <v>965</v>
      </c>
      <c r="B17" t="s">
        <v>961</v>
      </c>
      <c r="C17">
        <v>184.985118</v>
      </c>
      <c r="D17">
        <v>14.755000000000001</v>
      </c>
      <c r="E17">
        <v>-1</v>
      </c>
      <c r="F17" t="s">
        <v>895</v>
      </c>
      <c r="G17" t="s">
        <v>170</v>
      </c>
      <c r="H17">
        <v>4</v>
      </c>
      <c r="I17" t="s">
        <v>704</v>
      </c>
      <c r="J17" t="s">
        <v>212</v>
      </c>
      <c r="K17" t="s">
        <v>962</v>
      </c>
      <c r="L17" t="s">
        <v>963</v>
      </c>
      <c r="M17" t="s">
        <v>963</v>
      </c>
      <c r="N17">
        <v>724</v>
      </c>
      <c r="O17" t="s">
        <v>964</v>
      </c>
      <c r="P17" t="s">
        <v>961</v>
      </c>
      <c r="Q17">
        <v>180130</v>
      </c>
      <c r="R17" t="b">
        <v>1</v>
      </c>
      <c r="S17" t="s">
        <v>966</v>
      </c>
    </row>
    <row r="18" spans="1:19" x14ac:dyDescent="0.3">
      <c r="A18" t="s">
        <v>969</v>
      </c>
      <c r="B18" t="s">
        <v>967</v>
      </c>
      <c r="C18">
        <v>171.9913</v>
      </c>
      <c r="D18">
        <v>13.27</v>
      </c>
      <c r="E18">
        <v>-1</v>
      </c>
      <c r="F18" t="s">
        <v>895</v>
      </c>
      <c r="G18" t="s">
        <v>197</v>
      </c>
      <c r="H18">
        <v>1</v>
      </c>
      <c r="I18" t="s">
        <v>704</v>
      </c>
      <c r="J18" t="s">
        <v>212</v>
      </c>
      <c r="K18" t="s">
        <v>304</v>
      </c>
      <c r="L18" t="s">
        <v>968</v>
      </c>
      <c r="M18" t="s">
        <v>197</v>
      </c>
      <c r="N18" t="s">
        <v>197</v>
      </c>
      <c r="O18" t="s">
        <v>197</v>
      </c>
      <c r="P18" t="s">
        <v>967</v>
      </c>
      <c r="Q18">
        <v>160401</v>
      </c>
      <c r="R18" t="b">
        <v>1</v>
      </c>
      <c r="S18" t="s">
        <v>218</v>
      </c>
    </row>
    <row r="19" spans="1:19" x14ac:dyDescent="0.3">
      <c r="A19" t="s">
        <v>973</v>
      </c>
      <c r="B19" t="s">
        <v>970</v>
      </c>
      <c r="C19">
        <v>166.965037</v>
      </c>
      <c r="D19">
        <v>12.92</v>
      </c>
      <c r="E19">
        <v>-1</v>
      </c>
      <c r="F19" t="s">
        <v>895</v>
      </c>
      <c r="G19" t="s">
        <v>173</v>
      </c>
      <c r="H19">
        <v>4</v>
      </c>
      <c r="I19" t="s">
        <v>704</v>
      </c>
      <c r="J19" t="s">
        <v>212</v>
      </c>
      <c r="K19" t="s">
        <v>479</v>
      </c>
      <c r="L19" t="s">
        <v>971</v>
      </c>
      <c r="M19" t="s">
        <v>197</v>
      </c>
      <c r="N19" t="s">
        <v>197</v>
      </c>
      <c r="O19" t="s">
        <v>972</v>
      </c>
      <c r="P19" t="s">
        <v>970</v>
      </c>
      <c r="Q19">
        <v>160401</v>
      </c>
      <c r="R19" t="b">
        <v>1</v>
      </c>
      <c r="S19" t="s">
        <v>218</v>
      </c>
    </row>
    <row r="20" spans="1:19" x14ac:dyDescent="0.3">
      <c r="A20" t="s">
        <v>53</v>
      </c>
      <c r="B20" t="s">
        <v>974</v>
      </c>
      <c r="C20">
        <v>104.07115400000001</v>
      </c>
      <c r="D20">
        <v>11.154999999999999</v>
      </c>
      <c r="E20">
        <v>1</v>
      </c>
      <c r="F20" t="s">
        <v>895</v>
      </c>
      <c r="G20" t="s">
        <v>170</v>
      </c>
      <c r="H20">
        <v>4</v>
      </c>
      <c r="I20" t="s">
        <v>198</v>
      </c>
      <c r="J20" t="s">
        <v>212</v>
      </c>
      <c r="K20" t="s">
        <v>975</v>
      </c>
      <c r="L20" t="s">
        <v>427</v>
      </c>
      <c r="M20" t="s">
        <v>197</v>
      </c>
      <c r="N20" t="s">
        <v>197</v>
      </c>
      <c r="O20" t="s">
        <v>976</v>
      </c>
      <c r="P20" t="s">
        <v>977</v>
      </c>
      <c r="Q20">
        <v>160401</v>
      </c>
      <c r="R20" t="b">
        <v>1</v>
      </c>
      <c r="S20" t="s">
        <v>978</v>
      </c>
    </row>
    <row r="21" spans="1:19" x14ac:dyDescent="0.3">
      <c r="A21" t="s">
        <v>132</v>
      </c>
      <c r="B21" t="s">
        <v>979</v>
      </c>
      <c r="C21">
        <v>159.07696799999999</v>
      </c>
      <c r="D21">
        <v>11.07</v>
      </c>
      <c r="E21">
        <v>1</v>
      </c>
      <c r="F21" t="s">
        <v>895</v>
      </c>
      <c r="G21" t="s">
        <v>173</v>
      </c>
      <c r="H21">
        <v>0.1</v>
      </c>
      <c r="I21" t="s">
        <v>198</v>
      </c>
      <c r="J21" t="s">
        <v>212</v>
      </c>
      <c r="K21" t="s">
        <v>940</v>
      </c>
      <c r="L21" t="s">
        <v>980</v>
      </c>
      <c r="M21" t="s">
        <v>197</v>
      </c>
      <c r="N21" t="s">
        <v>197</v>
      </c>
      <c r="O21" t="s">
        <v>981</v>
      </c>
      <c r="P21" t="s">
        <v>132</v>
      </c>
      <c r="Q21">
        <v>160401</v>
      </c>
      <c r="R21" t="b">
        <v>1</v>
      </c>
      <c r="S21" t="s">
        <v>218</v>
      </c>
    </row>
    <row r="22" spans="1:19" x14ac:dyDescent="0.3">
      <c r="A22" t="s">
        <v>134</v>
      </c>
      <c r="B22" t="s">
        <v>134</v>
      </c>
      <c r="C22">
        <v>126.066737</v>
      </c>
      <c r="D22">
        <v>5.53</v>
      </c>
      <c r="E22">
        <v>1</v>
      </c>
      <c r="F22" t="s">
        <v>895</v>
      </c>
      <c r="G22" t="s">
        <v>173</v>
      </c>
      <c r="H22">
        <v>4</v>
      </c>
      <c r="I22" t="s">
        <v>198</v>
      </c>
      <c r="J22" t="s">
        <v>212</v>
      </c>
      <c r="K22" t="s">
        <v>915</v>
      </c>
      <c r="L22" t="s">
        <v>982</v>
      </c>
      <c r="M22" t="s">
        <v>982</v>
      </c>
      <c r="N22">
        <v>65040</v>
      </c>
      <c r="O22" t="s">
        <v>983</v>
      </c>
      <c r="P22" t="s">
        <v>134</v>
      </c>
      <c r="Q22">
        <v>190514</v>
      </c>
      <c r="R22" t="b">
        <v>1</v>
      </c>
      <c r="S22" t="s">
        <v>218</v>
      </c>
    </row>
    <row r="23" spans="1:19" x14ac:dyDescent="0.3">
      <c r="A23" t="s">
        <v>987</v>
      </c>
      <c r="B23" t="s">
        <v>984</v>
      </c>
      <c r="C23">
        <v>128.03476800000001</v>
      </c>
      <c r="D23">
        <v>7.97</v>
      </c>
      <c r="E23">
        <v>-1</v>
      </c>
      <c r="F23" t="s">
        <v>895</v>
      </c>
      <c r="G23" t="s">
        <v>170</v>
      </c>
      <c r="H23">
        <v>4</v>
      </c>
      <c r="I23" t="s">
        <v>704</v>
      </c>
      <c r="J23" t="s">
        <v>212</v>
      </c>
      <c r="K23" t="s">
        <v>413</v>
      </c>
      <c r="L23" t="s">
        <v>985</v>
      </c>
      <c r="M23" t="s">
        <v>197</v>
      </c>
      <c r="N23" t="s">
        <v>197</v>
      </c>
      <c r="O23" t="s">
        <v>986</v>
      </c>
      <c r="P23" t="s">
        <v>988</v>
      </c>
      <c r="Q23">
        <v>180130</v>
      </c>
      <c r="R23" t="b">
        <v>1</v>
      </c>
      <c r="S23" t="s">
        <v>989</v>
      </c>
    </row>
    <row r="24" spans="1:19" x14ac:dyDescent="0.3">
      <c r="A24" t="s">
        <v>987</v>
      </c>
      <c r="B24" t="s">
        <v>984</v>
      </c>
      <c r="C24">
        <v>130.05041900000001</v>
      </c>
      <c r="D24">
        <v>7.97</v>
      </c>
      <c r="E24">
        <v>1</v>
      </c>
      <c r="F24" t="s">
        <v>895</v>
      </c>
      <c r="G24" t="s">
        <v>170</v>
      </c>
      <c r="H24">
        <v>4</v>
      </c>
      <c r="I24" t="s">
        <v>198</v>
      </c>
      <c r="J24" t="s">
        <v>212</v>
      </c>
      <c r="K24" t="s">
        <v>413</v>
      </c>
      <c r="L24" t="s">
        <v>985</v>
      </c>
      <c r="M24" t="s">
        <v>197</v>
      </c>
      <c r="N24" t="s">
        <v>197</v>
      </c>
      <c r="O24" t="s">
        <v>986</v>
      </c>
      <c r="P24" t="s">
        <v>988</v>
      </c>
      <c r="Q24">
        <v>180130</v>
      </c>
      <c r="R24" t="b">
        <v>0</v>
      </c>
      <c r="S24" t="s">
        <v>989</v>
      </c>
    </row>
    <row r="25" spans="1:19" x14ac:dyDescent="0.3">
      <c r="A25" t="s">
        <v>993</v>
      </c>
      <c r="B25" t="s">
        <v>990</v>
      </c>
      <c r="C25">
        <v>850.12852399999997</v>
      </c>
      <c r="D25">
        <v>10.6</v>
      </c>
      <c r="E25">
        <v>-1</v>
      </c>
      <c r="F25" t="s">
        <v>895</v>
      </c>
      <c r="G25" t="s">
        <v>170</v>
      </c>
      <c r="H25">
        <v>4</v>
      </c>
      <c r="I25" t="s">
        <v>704</v>
      </c>
      <c r="J25" t="s">
        <v>212</v>
      </c>
      <c r="K25" t="s">
        <v>906</v>
      </c>
      <c r="L25" t="s">
        <v>991</v>
      </c>
      <c r="M25" t="s">
        <v>991</v>
      </c>
      <c r="N25">
        <v>92153</v>
      </c>
      <c r="O25" t="s">
        <v>992</v>
      </c>
      <c r="P25" t="s">
        <v>993</v>
      </c>
      <c r="Q25">
        <v>160401</v>
      </c>
      <c r="R25" t="b">
        <v>1</v>
      </c>
      <c r="S25" t="s">
        <v>910</v>
      </c>
    </row>
    <row r="26" spans="1:19" x14ac:dyDescent="0.3">
      <c r="A26" t="s">
        <v>130</v>
      </c>
      <c r="B26" t="s">
        <v>130</v>
      </c>
      <c r="C26">
        <v>146.11810399999999</v>
      </c>
      <c r="D26">
        <v>13.37</v>
      </c>
      <c r="E26">
        <v>1</v>
      </c>
      <c r="F26" t="s">
        <v>895</v>
      </c>
      <c r="G26" t="s">
        <v>173</v>
      </c>
      <c r="H26">
        <v>4</v>
      </c>
      <c r="I26" t="s">
        <v>206</v>
      </c>
      <c r="J26" t="s">
        <v>212</v>
      </c>
      <c r="K26" t="s">
        <v>58</v>
      </c>
      <c r="L26" t="s">
        <v>896</v>
      </c>
      <c r="M26" t="s">
        <v>994</v>
      </c>
      <c r="N26">
        <v>187</v>
      </c>
      <c r="O26" t="s">
        <v>995</v>
      </c>
      <c r="P26" t="s">
        <v>130</v>
      </c>
      <c r="Q26">
        <v>190514</v>
      </c>
      <c r="R26" t="b">
        <v>1</v>
      </c>
      <c r="S26" t="s">
        <v>996</v>
      </c>
    </row>
    <row r="27" spans="1:19" x14ac:dyDescent="0.3">
      <c r="A27" t="s">
        <v>1000</v>
      </c>
      <c r="B27" t="s">
        <v>997</v>
      </c>
      <c r="C27">
        <v>808.11795900000004</v>
      </c>
      <c r="D27">
        <v>10.84</v>
      </c>
      <c r="E27">
        <v>-1</v>
      </c>
      <c r="F27" t="s">
        <v>895</v>
      </c>
      <c r="G27" t="s">
        <v>170</v>
      </c>
      <c r="H27">
        <v>4</v>
      </c>
      <c r="I27" t="s">
        <v>704</v>
      </c>
      <c r="J27" t="s">
        <v>212</v>
      </c>
      <c r="K27" t="s">
        <v>906</v>
      </c>
      <c r="L27" t="s">
        <v>998</v>
      </c>
      <c r="M27" t="s">
        <v>197</v>
      </c>
      <c r="N27" t="s">
        <v>197</v>
      </c>
      <c r="O27" t="s">
        <v>999</v>
      </c>
      <c r="P27" t="s">
        <v>997</v>
      </c>
      <c r="Q27">
        <v>160401</v>
      </c>
      <c r="R27" t="b">
        <v>1</v>
      </c>
      <c r="S27" t="s">
        <v>910</v>
      </c>
    </row>
    <row r="28" spans="1:19" x14ac:dyDescent="0.3">
      <c r="A28" t="s">
        <v>1003</v>
      </c>
      <c r="B28" t="s">
        <v>1001</v>
      </c>
      <c r="C28">
        <v>810.12519999999995</v>
      </c>
      <c r="D28">
        <v>10.84</v>
      </c>
      <c r="E28">
        <v>-1</v>
      </c>
      <c r="F28" t="s">
        <v>895</v>
      </c>
      <c r="G28" t="s">
        <v>197</v>
      </c>
      <c r="H28">
        <v>1</v>
      </c>
      <c r="I28" t="s">
        <v>704</v>
      </c>
      <c r="J28" t="s">
        <v>212</v>
      </c>
      <c r="K28" t="s">
        <v>304</v>
      </c>
      <c r="L28" t="s">
        <v>1002</v>
      </c>
      <c r="M28" t="s">
        <v>197</v>
      </c>
      <c r="N28" t="s">
        <v>197</v>
      </c>
      <c r="O28" t="s">
        <v>197</v>
      </c>
      <c r="P28" t="s">
        <v>1001</v>
      </c>
      <c r="Q28">
        <v>160401</v>
      </c>
      <c r="R28" t="b">
        <v>1</v>
      </c>
      <c r="S28" t="s">
        <v>910</v>
      </c>
    </row>
    <row r="29" spans="1:19" x14ac:dyDescent="0.3">
      <c r="A29" t="s">
        <v>1004</v>
      </c>
      <c r="B29" t="s">
        <v>1004</v>
      </c>
      <c r="C29">
        <v>116.034769</v>
      </c>
      <c r="D29">
        <v>7.81</v>
      </c>
      <c r="E29">
        <v>-1</v>
      </c>
      <c r="F29" t="s">
        <v>895</v>
      </c>
      <c r="G29" t="s">
        <v>170</v>
      </c>
      <c r="H29">
        <v>5</v>
      </c>
      <c r="I29" t="s">
        <v>704</v>
      </c>
      <c r="J29" t="s">
        <v>212</v>
      </c>
      <c r="K29" t="s">
        <v>413</v>
      </c>
      <c r="L29" t="s">
        <v>1005</v>
      </c>
      <c r="M29" t="s">
        <v>197</v>
      </c>
      <c r="N29" t="s">
        <v>197</v>
      </c>
      <c r="O29" t="s">
        <v>197</v>
      </c>
      <c r="P29" t="s">
        <v>1004</v>
      </c>
      <c r="Q29">
        <v>190715</v>
      </c>
      <c r="R29" t="b">
        <v>1</v>
      </c>
      <c r="S29" t="s">
        <v>218</v>
      </c>
    </row>
    <row r="30" spans="1:19" x14ac:dyDescent="0.3">
      <c r="A30" t="s">
        <v>48</v>
      </c>
      <c r="B30" t="s">
        <v>48</v>
      </c>
      <c r="C30">
        <v>136.06232</v>
      </c>
      <c r="D30">
        <v>4.72</v>
      </c>
      <c r="E30">
        <v>1</v>
      </c>
      <c r="F30" t="s">
        <v>895</v>
      </c>
      <c r="G30" t="s">
        <v>170</v>
      </c>
      <c r="H30">
        <v>4</v>
      </c>
      <c r="I30" t="s">
        <v>198</v>
      </c>
      <c r="J30" t="s">
        <v>212</v>
      </c>
      <c r="K30" t="s">
        <v>1006</v>
      </c>
      <c r="L30" t="s">
        <v>1007</v>
      </c>
      <c r="M30" t="s">
        <v>1007</v>
      </c>
      <c r="N30">
        <v>190</v>
      </c>
      <c r="O30" t="s">
        <v>1008</v>
      </c>
      <c r="P30" t="s">
        <v>48</v>
      </c>
      <c r="Q30">
        <v>160401</v>
      </c>
      <c r="R30" t="b">
        <v>1</v>
      </c>
      <c r="S30" t="s">
        <v>218</v>
      </c>
    </row>
    <row r="31" spans="1:19" x14ac:dyDescent="0.3">
      <c r="A31" t="s">
        <v>48</v>
      </c>
      <c r="B31" t="s">
        <v>48</v>
      </c>
      <c r="C31">
        <v>134.0462</v>
      </c>
      <c r="D31">
        <v>4.72</v>
      </c>
      <c r="E31">
        <v>-1</v>
      </c>
      <c r="F31" t="s">
        <v>895</v>
      </c>
      <c r="G31" t="s">
        <v>170</v>
      </c>
      <c r="H31">
        <v>4</v>
      </c>
      <c r="I31" t="s">
        <v>704</v>
      </c>
      <c r="J31" t="s">
        <v>212</v>
      </c>
      <c r="K31" t="s">
        <v>1006</v>
      </c>
      <c r="L31" t="s">
        <v>1007</v>
      </c>
      <c r="M31" t="s">
        <v>1007</v>
      </c>
      <c r="N31">
        <v>190</v>
      </c>
      <c r="O31" t="s">
        <v>1008</v>
      </c>
      <c r="P31" t="s">
        <v>48</v>
      </c>
      <c r="Q31">
        <v>160401</v>
      </c>
      <c r="R31" t="b">
        <v>0</v>
      </c>
      <c r="S31" t="s">
        <v>218</v>
      </c>
    </row>
    <row r="32" spans="1:19" x14ac:dyDescent="0.3">
      <c r="A32" t="s">
        <v>156</v>
      </c>
      <c r="B32" t="s">
        <v>156</v>
      </c>
      <c r="C32">
        <v>138.0564</v>
      </c>
      <c r="D32">
        <v>4.6399999999999997</v>
      </c>
      <c r="E32">
        <v>1</v>
      </c>
      <c r="F32" t="s">
        <v>895</v>
      </c>
      <c r="G32" t="s">
        <v>197</v>
      </c>
      <c r="H32">
        <v>1</v>
      </c>
      <c r="I32" t="s">
        <v>198</v>
      </c>
      <c r="J32" t="s">
        <v>212</v>
      </c>
      <c r="K32" t="s">
        <v>304</v>
      </c>
      <c r="L32" t="s">
        <v>1009</v>
      </c>
      <c r="M32" t="s">
        <v>197</v>
      </c>
      <c r="N32" t="s">
        <v>197</v>
      </c>
      <c r="O32" t="s">
        <v>197</v>
      </c>
      <c r="P32" t="s">
        <v>156</v>
      </c>
      <c r="Q32">
        <v>190514</v>
      </c>
      <c r="R32" t="b">
        <v>1</v>
      </c>
      <c r="S32" t="s">
        <v>1010</v>
      </c>
    </row>
    <row r="33" spans="1:19" x14ac:dyDescent="0.3">
      <c r="A33" t="s">
        <v>49</v>
      </c>
      <c r="B33" t="s">
        <v>49</v>
      </c>
      <c r="C33">
        <v>268.10458</v>
      </c>
      <c r="D33">
        <v>4.46</v>
      </c>
      <c r="E33">
        <v>1</v>
      </c>
      <c r="F33" t="s">
        <v>895</v>
      </c>
      <c r="G33" t="s">
        <v>173</v>
      </c>
      <c r="H33">
        <v>4</v>
      </c>
      <c r="I33" t="s">
        <v>198</v>
      </c>
      <c r="J33" t="s">
        <v>212</v>
      </c>
      <c r="K33" t="s">
        <v>1011</v>
      </c>
      <c r="L33" t="s">
        <v>1012</v>
      </c>
      <c r="M33" t="s">
        <v>1012</v>
      </c>
      <c r="N33">
        <v>60961</v>
      </c>
      <c r="O33" t="s">
        <v>1013</v>
      </c>
      <c r="P33" t="s">
        <v>49</v>
      </c>
      <c r="Q33">
        <v>160401</v>
      </c>
      <c r="R33" t="b">
        <v>1</v>
      </c>
      <c r="S33" t="s">
        <v>218</v>
      </c>
    </row>
    <row r="34" spans="1:19" x14ac:dyDescent="0.3">
      <c r="A34" t="s">
        <v>49</v>
      </c>
      <c r="B34" t="s">
        <v>49</v>
      </c>
      <c r="C34">
        <v>266.08947999999998</v>
      </c>
      <c r="D34">
        <v>4.46</v>
      </c>
      <c r="E34">
        <v>-1</v>
      </c>
      <c r="F34" t="s">
        <v>895</v>
      </c>
      <c r="G34" t="s">
        <v>173</v>
      </c>
      <c r="H34">
        <v>4</v>
      </c>
      <c r="I34" t="s">
        <v>704</v>
      </c>
      <c r="J34" t="s">
        <v>212</v>
      </c>
      <c r="K34" t="s">
        <v>1011</v>
      </c>
      <c r="L34" t="s">
        <v>1012</v>
      </c>
      <c r="M34" t="s">
        <v>1012</v>
      </c>
      <c r="N34">
        <v>60961</v>
      </c>
      <c r="O34" t="s">
        <v>1013</v>
      </c>
      <c r="P34" t="s">
        <v>49</v>
      </c>
      <c r="Q34">
        <v>160401</v>
      </c>
      <c r="R34" t="b">
        <v>0</v>
      </c>
      <c r="S34" t="s">
        <v>218</v>
      </c>
    </row>
    <row r="35" spans="1:19" x14ac:dyDescent="0.3">
      <c r="A35" t="s">
        <v>1018</v>
      </c>
      <c r="B35" t="s">
        <v>1014</v>
      </c>
      <c r="C35">
        <v>426.02159599999999</v>
      </c>
      <c r="D35">
        <v>12.09</v>
      </c>
      <c r="E35">
        <v>-1</v>
      </c>
      <c r="F35" t="s">
        <v>895</v>
      </c>
      <c r="G35" t="s">
        <v>173</v>
      </c>
      <c r="H35">
        <v>4</v>
      </c>
      <c r="I35" t="s">
        <v>704</v>
      </c>
      <c r="J35" t="s">
        <v>212</v>
      </c>
      <c r="K35" t="s">
        <v>1015</v>
      </c>
      <c r="L35" t="s">
        <v>1016</v>
      </c>
      <c r="M35" t="s">
        <v>197</v>
      </c>
      <c r="N35" t="s">
        <v>197</v>
      </c>
      <c r="O35" t="s">
        <v>1017</v>
      </c>
      <c r="P35" t="s">
        <v>1018</v>
      </c>
      <c r="Q35">
        <v>160401</v>
      </c>
      <c r="R35" t="b">
        <v>1</v>
      </c>
      <c r="S35" t="s">
        <v>1019</v>
      </c>
    </row>
    <row r="36" spans="1:19" x14ac:dyDescent="0.3">
      <c r="A36" t="s">
        <v>1023</v>
      </c>
      <c r="B36" t="s">
        <v>1020</v>
      </c>
      <c r="C36">
        <v>346.05526200000003</v>
      </c>
      <c r="D36">
        <v>11.585000000000001</v>
      </c>
      <c r="E36">
        <v>-1</v>
      </c>
      <c r="F36" t="s">
        <v>895</v>
      </c>
      <c r="G36" t="s">
        <v>173</v>
      </c>
      <c r="H36">
        <v>4</v>
      </c>
      <c r="I36" t="s">
        <v>704</v>
      </c>
      <c r="J36" t="s">
        <v>212</v>
      </c>
      <c r="K36" t="s">
        <v>1015</v>
      </c>
      <c r="L36" t="s">
        <v>1021</v>
      </c>
      <c r="M36" t="s">
        <v>1021</v>
      </c>
      <c r="N36">
        <v>6083</v>
      </c>
      <c r="O36" t="s">
        <v>1022</v>
      </c>
      <c r="P36" t="s">
        <v>1023</v>
      </c>
      <c r="Q36">
        <v>160401</v>
      </c>
      <c r="R36" t="b">
        <v>1</v>
      </c>
      <c r="S36" t="s">
        <v>218</v>
      </c>
    </row>
    <row r="37" spans="1:19" x14ac:dyDescent="0.3">
      <c r="A37" t="s">
        <v>1026</v>
      </c>
      <c r="B37" t="s">
        <v>1024</v>
      </c>
      <c r="C37">
        <v>351.04109999999997</v>
      </c>
      <c r="D37">
        <v>11.585000000000001</v>
      </c>
      <c r="E37">
        <v>-1</v>
      </c>
      <c r="F37" t="s">
        <v>895</v>
      </c>
      <c r="G37" t="s">
        <v>197</v>
      </c>
      <c r="H37">
        <v>5</v>
      </c>
      <c r="I37" t="s">
        <v>704</v>
      </c>
      <c r="J37" t="s">
        <v>212</v>
      </c>
      <c r="K37" t="s">
        <v>304</v>
      </c>
      <c r="L37" t="s">
        <v>1025</v>
      </c>
      <c r="M37" t="s">
        <v>197</v>
      </c>
      <c r="N37" t="s">
        <v>197</v>
      </c>
      <c r="O37" t="s">
        <v>197</v>
      </c>
      <c r="P37" t="s">
        <v>1027</v>
      </c>
      <c r="Q37">
        <v>170301</v>
      </c>
      <c r="R37" t="b">
        <v>1</v>
      </c>
      <c r="S37" t="s">
        <v>218</v>
      </c>
    </row>
    <row r="38" spans="1:19" x14ac:dyDescent="0.3">
      <c r="A38" t="s">
        <v>1031</v>
      </c>
      <c r="B38" t="s">
        <v>1028</v>
      </c>
      <c r="C38">
        <v>505.98792900000001</v>
      </c>
      <c r="D38">
        <v>15.35</v>
      </c>
      <c r="E38">
        <v>-1</v>
      </c>
      <c r="F38" t="s">
        <v>895</v>
      </c>
      <c r="G38" t="s">
        <v>173</v>
      </c>
      <c r="H38">
        <v>4</v>
      </c>
      <c r="I38" t="s">
        <v>704</v>
      </c>
      <c r="J38" t="s">
        <v>212</v>
      </c>
      <c r="K38" t="s">
        <v>1015</v>
      </c>
      <c r="L38" t="s">
        <v>1029</v>
      </c>
      <c r="M38" t="s">
        <v>197</v>
      </c>
      <c r="N38" t="s">
        <v>197</v>
      </c>
      <c r="O38" t="s">
        <v>1030</v>
      </c>
      <c r="P38" t="s">
        <v>1031</v>
      </c>
      <c r="Q38">
        <v>160401</v>
      </c>
      <c r="R38" t="b">
        <v>1</v>
      </c>
      <c r="S38" t="s">
        <v>1019</v>
      </c>
    </row>
    <row r="39" spans="1:19" x14ac:dyDescent="0.3">
      <c r="A39" t="s">
        <v>1032</v>
      </c>
      <c r="B39" t="s">
        <v>1032</v>
      </c>
      <c r="C39">
        <v>157.03616500000001</v>
      </c>
      <c r="D39">
        <v>9.48</v>
      </c>
      <c r="E39">
        <v>-1</v>
      </c>
      <c r="F39" t="s">
        <v>895</v>
      </c>
      <c r="G39" t="s">
        <v>170</v>
      </c>
      <c r="H39">
        <v>5</v>
      </c>
      <c r="I39" t="s">
        <v>704</v>
      </c>
      <c r="J39" t="s">
        <v>212</v>
      </c>
      <c r="K39" t="s">
        <v>294</v>
      </c>
      <c r="L39" t="s">
        <v>1033</v>
      </c>
      <c r="M39" t="s">
        <v>1033</v>
      </c>
      <c r="N39">
        <v>204</v>
      </c>
      <c r="O39" t="s">
        <v>1034</v>
      </c>
      <c r="P39" t="s">
        <v>1032</v>
      </c>
      <c r="Q39">
        <v>210415</v>
      </c>
      <c r="R39" t="b">
        <v>1</v>
      </c>
      <c r="S39" t="s">
        <v>218</v>
      </c>
    </row>
    <row r="40" spans="1:19" x14ac:dyDescent="0.3">
      <c r="A40" t="s">
        <v>293</v>
      </c>
      <c r="B40" t="s">
        <v>293</v>
      </c>
      <c r="C40">
        <v>137.046336</v>
      </c>
      <c r="D40">
        <v>4.16</v>
      </c>
      <c r="E40">
        <v>1</v>
      </c>
      <c r="F40" t="s">
        <v>895</v>
      </c>
      <c r="G40" t="s">
        <v>173</v>
      </c>
      <c r="H40">
        <v>4</v>
      </c>
      <c r="I40" t="s">
        <v>198</v>
      </c>
      <c r="J40" t="s">
        <v>212</v>
      </c>
      <c r="K40" t="s">
        <v>294</v>
      </c>
      <c r="L40" t="s">
        <v>295</v>
      </c>
      <c r="M40" t="s">
        <v>295</v>
      </c>
      <c r="N40">
        <v>135401907</v>
      </c>
      <c r="O40" t="s">
        <v>197</v>
      </c>
      <c r="P40" t="s">
        <v>293</v>
      </c>
      <c r="Q40">
        <v>180701</v>
      </c>
      <c r="R40" t="b">
        <v>0</v>
      </c>
      <c r="S40" t="s">
        <v>1035</v>
      </c>
    </row>
    <row r="41" spans="1:19" x14ac:dyDescent="0.3">
      <c r="A41" t="s">
        <v>293</v>
      </c>
      <c r="B41" t="s">
        <v>293</v>
      </c>
      <c r="C41">
        <v>135.030686</v>
      </c>
      <c r="D41">
        <v>4.16</v>
      </c>
      <c r="E41">
        <v>-1</v>
      </c>
      <c r="F41" t="s">
        <v>895</v>
      </c>
      <c r="G41" t="s">
        <v>173</v>
      </c>
      <c r="H41">
        <v>4</v>
      </c>
      <c r="I41" t="s">
        <v>704</v>
      </c>
      <c r="J41" t="s">
        <v>212</v>
      </c>
      <c r="K41" t="s">
        <v>294</v>
      </c>
      <c r="L41" t="s">
        <v>295</v>
      </c>
      <c r="M41" t="s">
        <v>295</v>
      </c>
      <c r="N41">
        <v>135401907</v>
      </c>
      <c r="O41" t="s">
        <v>197</v>
      </c>
      <c r="P41" t="s">
        <v>293</v>
      </c>
      <c r="Q41">
        <v>180701</v>
      </c>
      <c r="R41" t="b">
        <v>1</v>
      </c>
      <c r="S41" t="s">
        <v>1035</v>
      </c>
    </row>
    <row r="42" spans="1:19" x14ac:dyDescent="0.3">
      <c r="A42" t="s">
        <v>140</v>
      </c>
      <c r="B42" t="s">
        <v>140</v>
      </c>
      <c r="C42">
        <v>241.130066</v>
      </c>
      <c r="D42">
        <v>8.5500000000000007</v>
      </c>
      <c r="E42">
        <v>1</v>
      </c>
      <c r="F42" t="s">
        <v>895</v>
      </c>
      <c r="G42" t="s">
        <v>173</v>
      </c>
      <c r="H42">
        <v>4</v>
      </c>
      <c r="I42" t="s">
        <v>198</v>
      </c>
      <c r="J42" t="s">
        <v>212</v>
      </c>
      <c r="K42" t="s">
        <v>544</v>
      </c>
      <c r="L42" t="s">
        <v>1036</v>
      </c>
      <c r="M42" t="s">
        <v>1036</v>
      </c>
      <c r="N42">
        <v>112072</v>
      </c>
      <c r="O42" t="s">
        <v>1037</v>
      </c>
      <c r="P42" t="s">
        <v>140</v>
      </c>
      <c r="Q42">
        <v>190514</v>
      </c>
      <c r="R42" t="b">
        <v>1</v>
      </c>
      <c r="S42" t="s">
        <v>218</v>
      </c>
    </row>
    <row r="43" spans="1:19" x14ac:dyDescent="0.3">
      <c r="A43" t="s">
        <v>140</v>
      </c>
      <c r="B43" t="s">
        <v>140</v>
      </c>
      <c r="C43">
        <v>239.11441600000001</v>
      </c>
      <c r="D43">
        <v>8.5500000000000007</v>
      </c>
      <c r="E43">
        <v>-1</v>
      </c>
      <c r="F43" t="s">
        <v>895</v>
      </c>
      <c r="G43" t="s">
        <v>173</v>
      </c>
      <c r="H43">
        <v>4</v>
      </c>
      <c r="I43" t="s">
        <v>704</v>
      </c>
      <c r="J43" t="s">
        <v>212</v>
      </c>
      <c r="K43" t="s">
        <v>544</v>
      </c>
      <c r="L43" t="s">
        <v>1036</v>
      </c>
      <c r="M43" t="s">
        <v>1036</v>
      </c>
      <c r="N43">
        <v>112072</v>
      </c>
      <c r="O43" t="s">
        <v>1037</v>
      </c>
      <c r="P43" t="s">
        <v>140</v>
      </c>
      <c r="Q43">
        <v>190514</v>
      </c>
      <c r="R43" t="b">
        <v>0</v>
      </c>
      <c r="S43" t="s">
        <v>218</v>
      </c>
    </row>
    <row r="44" spans="1:19" x14ac:dyDescent="0.3">
      <c r="A44" t="s">
        <v>124</v>
      </c>
      <c r="B44" t="s">
        <v>124</v>
      </c>
      <c r="C44">
        <v>179.005326</v>
      </c>
      <c r="D44">
        <v>7.06</v>
      </c>
      <c r="E44">
        <v>1</v>
      </c>
      <c r="F44" t="s">
        <v>895</v>
      </c>
      <c r="G44" t="s">
        <v>173</v>
      </c>
      <c r="H44">
        <v>4</v>
      </c>
      <c r="I44" t="s">
        <v>198</v>
      </c>
      <c r="J44" t="s">
        <v>212</v>
      </c>
      <c r="K44" t="s">
        <v>321</v>
      </c>
      <c r="L44" t="s">
        <v>322</v>
      </c>
      <c r="M44" t="s">
        <v>322</v>
      </c>
      <c r="N44">
        <v>47364</v>
      </c>
      <c r="O44" t="s">
        <v>323</v>
      </c>
      <c r="P44" t="s">
        <v>124</v>
      </c>
      <c r="Q44">
        <v>180701</v>
      </c>
      <c r="R44" t="b">
        <v>1</v>
      </c>
      <c r="S44" t="s">
        <v>218</v>
      </c>
    </row>
    <row r="45" spans="1:19" x14ac:dyDescent="0.3">
      <c r="A45" t="s">
        <v>159</v>
      </c>
      <c r="B45" t="s">
        <v>159</v>
      </c>
      <c r="C45">
        <v>181.01140000000001</v>
      </c>
      <c r="D45">
        <v>7.24</v>
      </c>
      <c r="E45">
        <v>1</v>
      </c>
      <c r="F45" t="s">
        <v>895</v>
      </c>
      <c r="G45" t="s">
        <v>197</v>
      </c>
      <c r="H45">
        <v>1</v>
      </c>
      <c r="I45" t="s">
        <v>198</v>
      </c>
      <c r="J45" t="s">
        <v>212</v>
      </c>
      <c r="K45" t="s">
        <v>304</v>
      </c>
      <c r="L45" t="s">
        <v>1038</v>
      </c>
      <c r="M45" t="s">
        <v>197</v>
      </c>
      <c r="N45" t="s">
        <v>197</v>
      </c>
      <c r="O45" t="s">
        <v>197</v>
      </c>
      <c r="P45" t="s">
        <v>159</v>
      </c>
      <c r="Q45">
        <v>190715</v>
      </c>
      <c r="R45" t="b">
        <v>1</v>
      </c>
      <c r="S45" t="s">
        <v>218</v>
      </c>
    </row>
    <row r="46" spans="1:19" x14ac:dyDescent="0.3">
      <c r="A46" t="s">
        <v>128</v>
      </c>
      <c r="B46" t="s">
        <v>128</v>
      </c>
      <c r="C46">
        <v>90.055503999999999</v>
      </c>
      <c r="D46">
        <v>11.39</v>
      </c>
      <c r="E46">
        <v>1</v>
      </c>
      <c r="F46" t="s">
        <v>895</v>
      </c>
      <c r="G46" t="s">
        <v>173</v>
      </c>
      <c r="H46">
        <v>4</v>
      </c>
      <c r="I46" t="s">
        <v>198</v>
      </c>
      <c r="J46" t="s">
        <v>212</v>
      </c>
      <c r="K46" t="s">
        <v>413</v>
      </c>
      <c r="L46" t="s">
        <v>1039</v>
      </c>
      <c r="M46" t="s">
        <v>1039</v>
      </c>
      <c r="N46">
        <v>239</v>
      </c>
      <c r="O46" t="s">
        <v>1040</v>
      </c>
      <c r="P46" t="s">
        <v>1041</v>
      </c>
      <c r="Q46">
        <v>180701</v>
      </c>
      <c r="R46" t="b">
        <v>1</v>
      </c>
      <c r="S46" t="s">
        <v>1042</v>
      </c>
    </row>
    <row r="47" spans="1:19" x14ac:dyDescent="0.3">
      <c r="A47" t="s">
        <v>133</v>
      </c>
      <c r="B47" t="s">
        <v>1043</v>
      </c>
      <c r="C47">
        <v>132.1018</v>
      </c>
      <c r="D47">
        <v>9.3800000000000008</v>
      </c>
      <c r="E47">
        <v>1</v>
      </c>
      <c r="F47" t="s">
        <v>895</v>
      </c>
      <c r="G47" t="s">
        <v>173</v>
      </c>
      <c r="H47">
        <v>4</v>
      </c>
      <c r="I47" t="s">
        <v>198</v>
      </c>
      <c r="J47" t="s">
        <v>212</v>
      </c>
      <c r="K47" t="s">
        <v>58</v>
      </c>
      <c r="L47" t="s">
        <v>1044</v>
      </c>
      <c r="M47" t="s">
        <v>197</v>
      </c>
      <c r="N47" t="s">
        <v>197</v>
      </c>
      <c r="O47" t="s">
        <v>1045</v>
      </c>
      <c r="P47" t="s">
        <v>1046</v>
      </c>
      <c r="Q47">
        <v>190514</v>
      </c>
      <c r="R47" t="b">
        <v>1</v>
      </c>
      <c r="S47" t="s">
        <v>1047</v>
      </c>
    </row>
    <row r="48" spans="1:19" x14ac:dyDescent="0.3">
      <c r="A48" t="s">
        <v>139</v>
      </c>
      <c r="B48" t="s">
        <v>139</v>
      </c>
      <c r="C48">
        <v>148.06098399999999</v>
      </c>
      <c r="D48">
        <v>11.9</v>
      </c>
      <c r="E48">
        <v>1</v>
      </c>
      <c r="F48" t="s">
        <v>895</v>
      </c>
      <c r="G48" t="s">
        <v>173</v>
      </c>
      <c r="H48">
        <v>4</v>
      </c>
      <c r="I48" t="s">
        <v>198</v>
      </c>
      <c r="J48" t="s">
        <v>212</v>
      </c>
      <c r="K48" t="s">
        <v>413</v>
      </c>
      <c r="L48" t="s">
        <v>1048</v>
      </c>
      <c r="M48" t="s">
        <v>197</v>
      </c>
      <c r="N48" t="s">
        <v>197</v>
      </c>
      <c r="O48" t="s">
        <v>197</v>
      </c>
      <c r="P48" t="s">
        <v>1049</v>
      </c>
      <c r="Q48">
        <v>190514</v>
      </c>
      <c r="R48" t="b">
        <v>1</v>
      </c>
      <c r="S48" t="s">
        <v>1050</v>
      </c>
    </row>
    <row r="49" spans="1:19" x14ac:dyDescent="0.3">
      <c r="A49" t="s">
        <v>122</v>
      </c>
      <c r="B49" t="s">
        <v>122</v>
      </c>
      <c r="C49">
        <v>160.09736899999999</v>
      </c>
      <c r="D49">
        <v>8.4499999999999993</v>
      </c>
      <c r="E49">
        <v>1</v>
      </c>
      <c r="F49" t="s">
        <v>895</v>
      </c>
      <c r="G49" t="s">
        <v>173</v>
      </c>
      <c r="H49">
        <v>4</v>
      </c>
      <c r="I49" t="s">
        <v>198</v>
      </c>
      <c r="J49" t="s">
        <v>212</v>
      </c>
      <c r="K49" t="s">
        <v>58</v>
      </c>
      <c r="L49" t="s">
        <v>1051</v>
      </c>
      <c r="M49" t="s">
        <v>1051</v>
      </c>
      <c r="N49">
        <v>164642</v>
      </c>
      <c r="O49" t="s">
        <v>1052</v>
      </c>
      <c r="P49" t="s">
        <v>122</v>
      </c>
      <c r="Q49">
        <v>180701</v>
      </c>
      <c r="R49" t="b">
        <v>1</v>
      </c>
      <c r="S49" t="s">
        <v>1053</v>
      </c>
    </row>
    <row r="50" spans="1:19" x14ac:dyDescent="0.3">
      <c r="A50" t="s">
        <v>59</v>
      </c>
      <c r="B50" t="s">
        <v>361</v>
      </c>
      <c r="C50">
        <v>232.15488400000001</v>
      </c>
      <c r="D50">
        <v>4.47</v>
      </c>
      <c r="E50">
        <v>1</v>
      </c>
      <c r="F50" t="s">
        <v>895</v>
      </c>
      <c r="G50" t="s">
        <v>170</v>
      </c>
      <c r="H50">
        <v>4</v>
      </c>
      <c r="I50" t="s">
        <v>198</v>
      </c>
      <c r="J50" t="s">
        <v>212</v>
      </c>
      <c r="K50" t="s">
        <v>58</v>
      </c>
      <c r="L50" t="s">
        <v>362</v>
      </c>
      <c r="M50" t="s">
        <v>362</v>
      </c>
      <c r="N50">
        <v>213144</v>
      </c>
      <c r="O50" t="s">
        <v>363</v>
      </c>
      <c r="P50" t="s">
        <v>59</v>
      </c>
      <c r="Q50">
        <v>180130</v>
      </c>
      <c r="R50" t="b">
        <v>1</v>
      </c>
      <c r="S50" t="s">
        <v>928</v>
      </c>
    </row>
    <row r="51" spans="1:19" x14ac:dyDescent="0.3">
      <c r="A51" t="s">
        <v>1054</v>
      </c>
      <c r="B51" t="s">
        <v>1054</v>
      </c>
      <c r="C51">
        <v>144.066069</v>
      </c>
      <c r="D51">
        <v>2.92</v>
      </c>
      <c r="E51">
        <v>-1</v>
      </c>
      <c r="F51" t="s">
        <v>895</v>
      </c>
      <c r="G51" t="s">
        <v>170</v>
      </c>
      <c r="H51">
        <v>4</v>
      </c>
      <c r="I51" t="s">
        <v>704</v>
      </c>
      <c r="J51" t="s">
        <v>212</v>
      </c>
      <c r="K51" t="s">
        <v>413</v>
      </c>
      <c r="L51" t="s">
        <v>1055</v>
      </c>
      <c r="M51" t="s">
        <v>197</v>
      </c>
      <c r="N51" t="s">
        <v>197</v>
      </c>
      <c r="O51" t="s">
        <v>197</v>
      </c>
      <c r="P51" t="s">
        <v>1054</v>
      </c>
      <c r="Q51">
        <v>190715</v>
      </c>
      <c r="R51" t="b">
        <v>1</v>
      </c>
      <c r="S51" t="s">
        <v>928</v>
      </c>
    </row>
    <row r="52" spans="1:19" x14ac:dyDescent="0.3">
      <c r="A52" t="s">
        <v>60</v>
      </c>
      <c r="B52" t="s">
        <v>60</v>
      </c>
      <c r="C52">
        <v>162.11301900000001</v>
      </c>
      <c r="D52">
        <v>10.210000000000001</v>
      </c>
      <c r="E52">
        <v>1</v>
      </c>
      <c r="F52" t="s">
        <v>895</v>
      </c>
      <c r="G52" t="s">
        <v>170</v>
      </c>
      <c r="H52">
        <v>1</v>
      </c>
      <c r="I52" t="s">
        <v>198</v>
      </c>
      <c r="J52" t="s">
        <v>212</v>
      </c>
      <c r="K52" t="s">
        <v>58</v>
      </c>
      <c r="L52" t="s">
        <v>1056</v>
      </c>
      <c r="M52" t="s">
        <v>1056</v>
      </c>
      <c r="N52">
        <v>288</v>
      </c>
      <c r="O52" t="s">
        <v>1057</v>
      </c>
      <c r="P52" t="s">
        <v>60</v>
      </c>
      <c r="Q52">
        <v>170331</v>
      </c>
      <c r="R52" t="b">
        <v>1</v>
      </c>
      <c r="S52" t="s">
        <v>218</v>
      </c>
    </row>
    <row r="53" spans="1:19" x14ac:dyDescent="0.3">
      <c r="A53" t="s">
        <v>136</v>
      </c>
      <c r="B53" t="s">
        <v>136</v>
      </c>
      <c r="C53">
        <v>227.11441600000001</v>
      </c>
      <c r="D53">
        <v>10.47</v>
      </c>
      <c r="E53">
        <v>1</v>
      </c>
      <c r="F53" t="s">
        <v>895</v>
      </c>
      <c r="G53" t="s">
        <v>173</v>
      </c>
      <c r="H53">
        <v>4</v>
      </c>
      <c r="I53" t="s">
        <v>198</v>
      </c>
      <c r="J53" t="s">
        <v>212</v>
      </c>
      <c r="K53" t="s">
        <v>544</v>
      </c>
      <c r="L53" t="s">
        <v>1058</v>
      </c>
      <c r="M53" t="s">
        <v>1058</v>
      </c>
      <c r="N53">
        <v>439224</v>
      </c>
      <c r="O53" t="s">
        <v>1059</v>
      </c>
      <c r="P53" t="s">
        <v>136</v>
      </c>
      <c r="Q53">
        <v>190514</v>
      </c>
      <c r="R53" t="b">
        <v>1</v>
      </c>
      <c r="S53" t="s">
        <v>218</v>
      </c>
    </row>
    <row r="54" spans="1:19" x14ac:dyDescent="0.3">
      <c r="A54" t="s">
        <v>136</v>
      </c>
      <c r="B54" t="s">
        <v>136</v>
      </c>
      <c r="C54">
        <v>225.09876600000001</v>
      </c>
      <c r="D54">
        <v>10.47</v>
      </c>
      <c r="E54">
        <v>-1</v>
      </c>
      <c r="F54" t="s">
        <v>895</v>
      </c>
      <c r="G54" t="s">
        <v>173</v>
      </c>
      <c r="H54">
        <v>4</v>
      </c>
      <c r="I54" t="s">
        <v>704</v>
      </c>
      <c r="J54" t="s">
        <v>212</v>
      </c>
      <c r="K54" t="s">
        <v>544</v>
      </c>
      <c r="L54" t="s">
        <v>1058</v>
      </c>
      <c r="M54" t="s">
        <v>1058</v>
      </c>
      <c r="N54">
        <v>439224</v>
      </c>
      <c r="O54" t="s">
        <v>1059</v>
      </c>
      <c r="P54" t="s">
        <v>136</v>
      </c>
      <c r="Q54">
        <v>190514</v>
      </c>
      <c r="R54" t="b">
        <v>0</v>
      </c>
      <c r="S54" t="s">
        <v>218</v>
      </c>
    </row>
    <row r="55" spans="1:19" x14ac:dyDescent="0.3">
      <c r="A55" t="s">
        <v>61</v>
      </c>
      <c r="B55" t="s">
        <v>61</v>
      </c>
      <c r="C55">
        <v>425.17713800000001</v>
      </c>
      <c r="D55">
        <v>10.210000000000001</v>
      </c>
      <c r="E55">
        <v>1</v>
      </c>
      <c r="F55" t="s">
        <v>895</v>
      </c>
      <c r="G55" t="s">
        <v>173</v>
      </c>
      <c r="H55">
        <v>4</v>
      </c>
      <c r="I55" t="s">
        <v>198</v>
      </c>
      <c r="J55" t="s">
        <v>212</v>
      </c>
      <c r="K55" t="s">
        <v>473</v>
      </c>
      <c r="L55" t="s">
        <v>1060</v>
      </c>
      <c r="M55" t="s">
        <v>197</v>
      </c>
      <c r="N55" t="s">
        <v>197</v>
      </c>
      <c r="O55" t="s">
        <v>1061</v>
      </c>
      <c r="P55" t="s">
        <v>61</v>
      </c>
      <c r="Q55">
        <v>160401</v>
      </c>
      <c r="R55" t="b">
        <v>1</v>
      </c>
      <c r="S55" t="s">
        <v>218</v>
      </c>
    </row>
    <row r="56" spans="1:19" x14ac:dyDescent="0.3">
      <c r="A56" t="s">
        <v>62</v>
      </c>
      <c r="B56" t="s">
        <v>62</v>
      </c>
      <c r="C56">
        <v>104.107539</v>
      </c>
      <c r="D56">
        <v>15.265000000000001</v>
      </c>
      <c r="E56">
        <v>1</v>
      </c>
      <c r="F56" t="s">
        <v>895</v>
      </c>
      <c r="G56" t="s">
        <v>170</v>
      </c>
      <c r="H56">
        <v>4</v>
      </c>
      <c r="I56" t="s">
        <v>206</v>
      </c>
      <c r="J56" t="s">
        <v>212</v>
      </c>
      <c r="K56" t="s">
        <v>58</v>
      </c>
      <c r="L56" t="s">
        <v>383</v>
      </c>
      <c r="M56" t="s">
        <v>384</v>
      </c>
      <c r="N56">
        <v>305</v>
      </c>
      <c r="O56" t="s">
        <v>385</v>
      </c>
      <c r="P56" t="s">
        <v>62</v>
      </c>
      <c r="Q56">
        <v>160401</v>
      </c>
      <c r="R56" t="b">
        <v>1</v>
      </c>
      <c r="S56" t="s">
        <v>1062</v>
      </c>
    </row>
    <row r="57" spans="1:19" x14ac:dyDescent="0.3">
      <c r="A57" t="s">
        <v>1063</v>
      </c>
      <c r="B57" t="s">
        <v>1063</v>
      </c>
      <c r="C57">
        <v>184.063805</v>
      </c>
      <c r="D57">
        <v>7.01</v>
      </c>
      <c r="E57">
        <v>1</v>
      </c>
      <c r="F57" t="s">
        <v>895</v>
      </c>
      <c r="G57" t="s">
        <v>170</v>
      </c>
      <c r="H57">
        <v>5</v>
      </c>
      <c r="I57" t="s">
        <v>198</v>
      </c>
      <c r="J57" t="s">
        <v>212</v>
      </c>
      <c r="K57" t="s">
        <v>58</v>
      </c>
      <c r="L57" t="s">
        <v>1064</v>
      </c>
      <c r="M57" t="s">
        <v>1064</v>
      </c>
      <c r="N57">
        <v>485</v>
      </c>
      <c r="O57" t="s">
        <v>1065</v>
      </c>
      <c r="P57" t="s">
        <v>1063</v>
      </c>
      <c r="Q57">
        <v>210415</v>
      </c>
      <c r="R57" t="b">
        <v>1</v>
      </c>
      <c r="S57" t="s">
        <v>218</v>
      </c>
    </row>
    <row r="58" spans="1:19" x14ac:dyDescent="0.3">
      <c r="A58" t="s">
        <v>1063</v>
      </c>
      <c r="B58" t="s">
        <v>1063</v>
      </c>
      <c r="C58">
        <v>182.04870600000001</v>
      </c>
      <c r="D58">
        <v>7.01</v>
      </c>
      <c r="E58">
        <v>-1</v>
      </c>
      <c r="F58" t="s">
        <v>895</v>
      </c>
      <c r="G58" t="s">
        <v>170</v>
      </c>
      <c r="H58">
        <v>5</v>
      </c>
      <c r="I58" t="s">
        <v>704</v>
      </c>
      <c r="J58" t="s">
        <v>212</v>
      </c>
      <c r="K58" t="s">
        <v>58</v>
      </c>
      <c r="L58" t="s">
        <v>1064</v>
      </c>
      <c r="M58" t="s">
        <v>1064</v>
      </c>
      <c r="N58">
        <v>485</v>
      </c>
      <c r="O58" t="s">
        <v>1065</v>
      </c>
      <c r="P58" t="s">
        <v>1063</v>
      </c>
      <c r="Q58">
        <v>210415</v>
      </c>
      <c r="R58" t="b">
        <v>0</v>
      </c>
      <c r="S58" t="s">
        <v>218</v>
      </c>
    </row>
    <row r="59" spans="1:19" x14ac:dyDescent="0.3">
      <c r="A59" t="s">
        <v>1069</v>
      </c>
      <c r="B59" t="s">
        <v>1066</v>
      </c>
      <c r="C59">
        <v>173.00861499999999</v>
      </c>
      <c r="D59">
        <v>14.21</v>
      </c>
      <c r="E59">
        <v>-1</v>
      </c>
      <c r="F59" t="s">
        <v>895</v>
      </c>
      <c r="G59" t="s">
        <v>170</v>
      </c>
      <c r="H59">
        <v>4</v>
      </c>
      <c r="I59" t="s">
        <v>704</v>
      </c>
      <c r="J59" t="s">
        <v>212</v>
      </c>
      <c r="K59" t="s">
        <v>934</v>
      </c>
      <c r="L59" t="s">
        <v>1067</v>
      </c>
      <c r="M59" t="s">
        <v>1067</v>
      </c>
      <c r="N59">
        <v>643757</v>
      </c>
      <c r="O59" t="s">
        <v>1068</v>
      </c>
      <c r="P59" t="s">
        <v>1070</v>
      </c>
      <c r="Q59">
        <v>160401</v>
      </c>
      <c r="R59" t="b">
        <v>1</v>
      </c>
      <c r="S59" t="s">
        <v>1071</v>
      </c>
    </row>
    <row r="60" spans="1:19" x14ac:dyDescent="0.3">
      <c r="A60" t="s">
        <v>1075</v>
      </c>
      <c r="B60" t="s">
        <v>1072</v>
      </c>
      <c r="C60">
        <v>191.01918000000001</v>
      </c>
      <c r="D60">
        <v>15.65</v>
      </c>
      <c r="E60">
        <v>-1</v>
      </c>
      <c r="F60" t="s">
        <v>895</v>
      </c>
      <c r="G60" t="s">
        <v>173</v>
      </c>
      <c r="H60">
        <v>4</v>
      </c>
      <c r="I60" t="s">
        <v>704</v>
      </c>
      <c r="J60" t="s">
        <v>212</v>
      </c>
      <c r="K60" t="s">
        <v>934</v>
      </c>
      <c r="L60" t="s">
        <v>1073</v>
      </c>
      <c r="M60" t="s">
        <v>1073</v>
      </c>
      <c r="N60">
        <v>311</v>
      </c>
      <c r="O60" t="s">
        <v>1074</v>
      </c>
      <c r="P60" t="s">
        <v>1072</v>
      </c>
      <c r="Q60">
        <v>160401</v>
      </c>
      <c r="R60" t="b">
        <v>1</v>
      </c>
      <c r="S60" t="s">
        <v>1076</v>
      </c>
    </row>
    <row r="61" spans="1:19" x14ac:dyDescent="0.3">
      <c r="A61" t="s">
        <v>63</v>
      </c>
      <c r="B61" t="s">
        <v>63</v>
      </c>
      <c r="C61">
        <v>176.10351700000001</v>
      </c>
      <c r="D61">
        <v>12.21</v>
      </c>
      <c r="E61">
        <v>1</v>
      </c>
      <c r="F61" t="s">
        <v>895</v>
      </c>
      <c r="G61" t="s">
        <v>170</v>
      </c>
      <c r="H61">
        <v>4</v>
      </c>
      <c r="I61" t="s">
        <v>198</v>
      </c>
      <c r="J61" t="s">
        <v>212</v>
      </c>
      <c r="K61" t="s">
        <v>1077</v>
      </c>
      <c r="L61" t="s">
        <v>1078</v>
      </c>
      <c r="M61" t="s">
        <v>1078</v>
      </c>
      <c r="N61">
        <v>9750</v>
      </c>
      <c r="O61" t="s">
        <v>1079</v>
      </c>
      <c r="P61" t="s">
        <v>63</v>
      </c>
      <c r="Q61">
        <v>170331</v>
      </c>
      <c r="R61" t="b">
        <v>1</v>
      </c>
      <c r="S61" t="s">
        <v>218</v>
      </c>
    </row>
    <row r="62" spans="1:19" x14ac:dyDescent="0.3">
      <c r="A62" t="s">
        <v>64</v>
      </c>
      <c r="B62" t="s">
        <v>64</v>
      </c>
      <c r="C62">
        <v>132.077302</v>
      </c>
      <c r="D62">
        <v>11.34</v>
      </c>
      <c r="E62">
        <v>1</v>
      </c>
      <c r="F62" t="s">
        <v>895</v>
      </c>
      <c r="G62" t="s">
        <v>170</v>
      </c>
      <c r="H62">
        <v>4</v>
      </c>
      <c r="I62" t="s">
        <v>198</v>
      </c>
      <c r="J62" t="s">
        <v>212</v>
      </c>
      <c r="K62" t="s">
        <v>1080</v>
      </c>
      <c r="L62" t="s">
        <v>1081</v>
      </c>
      <c r="M62" t="s">
        <v>1081</v>
      </c>
      <c r="N62">
        <v>586</v>
      </c>
      <c r="O62" t="s">
        <v>1082</v>
      </c>
      <c r="P62" t="s">
        <v>64</v>
      </c>
      <c r="Q62">
        <v>160401</v>
      </c>
      <c r="R62" t="b">
        <v>1</v>
      </c>
      <c r="S62" t="s">
        <v>218</v>
      </c>
    </row>
    <row r="63" spans="1:19" x14ac:dyDescent="0.3">
      <c r="A63" t="s">
        <v>1083</v>
      </c>
      <c r="B63" t="s">
        <v>1083</v>
      </c>
      <c r="C63">
        <v>114.066737</v>
      </c>
      <c r="D63">
        <v>6.09</v>
      </c>
      <c r="E63">
        <v>1</v>
      </c>
      <c r="F63" t="s">
        <v>895</v>
      </c>
      <c r="G63" t="s">
        <v>170</v>
      </c>
      <c r="H63">
        <v>4</v>
      </c>
      <c r="I63" t="s">
        <v>198</v>
      </c>
      <c r="J63" t="s">
        <v>212</v>
      </c>
      <c r="K63" t="s">
        <v>413</v>
      </c>
      <c r="L63" t="s">
        <v>1084</v>
      </c>
      <c r="M63" t="s">
        <v>1084</v>
      </c>
      <c r="N63">
        <v>588</v>
      </c>
      <c r="O63" t="s">
        <v>1085</v>
      </c>
      <c r="P63" t="s">
        <v>1083</v>
      </c>
      <c r="Q63">
        <v>210615</v>
      </c>
      <c r="R63" t="b">
        <v>1</v>
      </c>
      <c r="S63" t="s">
        <v>218</v>
      </c>
    </row>
    <row r="64" spans="1:19" x14ac:dyDescent="0.3">
      <c r="A64" t="s">
        <v>1083</v>
      </c>
      <c r="B64" t="s">
        <v>1083</v>
      </c>
      <c r="C64">
        <v>112.051087</v>
      </c>
      <c r="D64">
        <v>6.09</v>
      </c>
      <c r="E64">
        <v>-1</v>
      </c>
      <c r="F64" t="s">
        <v>895</v>
      </c>
      <c r="G64" t="s">
        <v>170</v>
      </c>
      <c r="H64">
        <v>4</v>
      </c>
      <c r="I64" t="s">
        <v>704</v>
      </c>
      <c r="J64" t="s">
        <v>212</v>
      </c>
      <c r="K64" t="s">
        <v>413</v>
      </c>
      <c r="L64" t="s">
        <v>1084</v>
      </c>
      <c r="M64" t="s">
        <v>1084</v>
      </c>
      <c r="N64">
        <v>588</v>
      </c>
      <c r="O64" t="s">
        <v>1085</v>
      </c>
      <c r="P64" t="s">
        <v>1083</v>
      </c>
      <c r="Q64">
        <v>210615</v>
      </c>
      <c r="R64" t="b">
        <v>0</v>
      </c>
      <c r="S64" t="s">
        <v>218</v>
      </c>
    </row>
    <row r="65" spans="1:19" x14ac:dyDescent="0.3">
      <c r="A65" t="s">
        <v>1089</v>
      </c>
      <c r="B65" t="s">
        <v>1086</v>
      </c>
      <c r="C65">
        <v>834.13360899999998</v>
      </c>
      <c r="D65">
        <v>8.4499999999999993</v>
      </c>
      <c r="E65">
        <v>-1</v>
      </c>
      <c r="F65" t="s">
        <v>895</v>
      </c>
      <c r="G65" t="s">
        <v>170</v>
      </c>
      <c r="H65">
        <v>4</v>
      </c>
      <c r="I65" t="s">
        <v>704</v>
      </c>
      <c r="J65" t="s">
        <v>212</v>
      </c>
      <c r="K65" t="s">
        <v>906</v>
      </c>
      <c r="L65" t="s">
        <v>1087</v>
      </c>
      <c r="M65" t="s">
        <v>1087</v>
      </c>
      <c r="N65">
        <v>5497143</v>
      </c>
      <c r="O65" t="s">
        <v>1088</v>
      </c>
      <c r="P65" t="s">
        <v>1086</v>
      </c>
      <c r="Q65">
        <v>160401</v>
      </c>
      <c r="R65" t="b">
        <v>1</v>
      </c>
      <c r="S65" t="s">
        <v>910</v>
      </c>
    </row>
    <row r="66" spans="1:19" x14ac:dyDescent="0.3">
      <c r="A66" t="s">
        <v>66</v>
      </c>
      <c r="B66" t="s">
        <v>1090</v>
      </c>
      <c r="C66">
        <v>355.07460500000002</v>
      </c>
      <c r="D66">
        <v>11.85</v>
      </c>
      <c r="E66">
        <v>1</v>
      </c>
      <c r="F66" t="s">
        <v>895</v>
      </c>
      <c r="G66" t="s">
        <v>170</v>
      </c>
      <c r="H66">
        <v>4</v>
      </c>
      <c r="I66" t="s">
        <v>198</v>
      </c>
      <c r="J66" t="s">
        <v>212</v>
      </c>
      <c r="K66" t="s">
        <v>1091</v>
      </c>
      <c r="L66" t="s">
        <v>1092</v>
      </c>
      <c r="M66" t="s">
        <v>197</v>
      </c>
      <c r="N66" t="s">
        <v>197</v>
      </c>
      <c r="O66" t="s">
        <v>546</v>
      </c>
      <c r="P66" t="s">
        <v>66</v>
      </c>
      <c r="Q66">
        <v>170331</v>
      </c>
      <c r="R66" t="b">
        <v>1</v>
      </c>
      <c r="S66" t="s">
        <v>218</v>
      </c>
    </row>
    <row r="67" spans="1:19" x14ac:dyDescent="0.3">
      <c r="A67" t="s">
        <v>69</v>
      </c>
      <c r="B67" t="s">
        <v>69</v>
      </c>
      <c r="C67">
        <v>242.077697</v>
      </c>
      <c r="D67">
        <v>8.5500000000000007</v>
      </c>
      <c r="E67">
        <v>-1</v>
      </c>
      <c r="F67" t="s">
        <v>895</v>
      </c>
      <c r="G67" t="s">
        <v>173</v>
      </c>
      <c r="H67">
        <v>4</v>
      </c>
      <c r="I67" t="s">
        <v>704</v>
      </c>
      <c r="J67" t="s">
        <v>212</v>
      </c>
      <c r="K67" t="s">
        <v>1011</v>
      </c>
      <c r="L67" t="s">
        <v>1093</v>
      </c>
      <c r="M67" t="s">
        <v>1093</v>
      </c>
      <c r="N67">
        <v>6175</v>
      </c>
      <c r="O67" t="s">
        <v>1094</v>
      </c>
      <c r="P67" t="s">
        <v>69</v>
      </c>
      <c r="Q67">
        <v>160401</v>
      </c>
      <c r="R67" t="b">
        <v>0</v>
      </c>
      <c r="S67" t="s">
        <v>218</v>
      </c>
    </row>
    <row r="68" spans="1:19" x14ac:dyDescent="0.3">
      <c r="A68" t="s">
        <v>69</v>
      </c>
      <c r="B68" t="s">
        <v>69</v>
      </c>
      <c r="C68">
        <v>244.09334699999999</v>
      </c>
      <c r="D68">
        <v>8.5500000000000007</v>
      </c>
      <c r="E68">
        <v>1</v>
      </c>
      <c r="F68" t="s">
        <v>895</v>
      </c>
      <c r="G68" t="s">
        <v>173</v>
      </c>
      <c r="H68">
        <v>4</v>
      </c>
      <c r="I68" t="s">
        <v>198</v>
      </c>
      <c r="J68" t="s">
        <v>212</v>
      </c>
      <c r="K68" t="s">
        <v>1011</v>
      </c>
      <c r="L68" t="s">
        <v>1093</v>
      </c>
      <c r="M68" t="s">
        <v>1093</v>
      </c>
      <c r="N68">
        <v>6175</v>
      </c>
      <c r="O68" t="s">
        <v>1094</v>
      </c>
      <c r="P68" t="s">
        <v>69</v>
      </c>
      <c r="Q68">
        <v>160401</v>
      </c>
      <c r="R68" t="b">
        <v>1</v>
      </c>
      <c r="S68" t="s">
        <v>218</v>
      </c>
    </row>
    <row r="69" spans="1:19" x14ac:dyDescent="0.3">
      <c r="A69" t="s">
        <v>70</v>
      </c>
      <c r="B69" t="s">
        <v>70</v>
      </c>
      <c r="C69">
        <v>110.035437</v>
      </c>
      <c r="D69">
        <v>7.41</v>
      </c>
      <c r="E69">
        <v>-1</v>
      </c>
      <c r="F69" t="s">
        <v>895</v>
      </c>
      <c r="G69" t="s">
        <v>173</v>
      </c>
      <c r="H69">
        <v>4</v>
      </c>
      <c r="I69" t="s">
        <v>704</v>
      </c>
      <c r="J69" t="s">
        <v>212</v>
      </c>
      <c r="K69" t="s">
        <v>1006</v>
      </c>
      <c r="L69" t="s">
        <v>1095</v>
      </c>
      <c r="M69" t="s">
        <v>1095</v>
      </c>
      <c r="N69">
        <v>597</v>
      </c>
      <c r="O69" t="s">
        <v>1096</v>
      </c>
      <c r="P69" t="s">
        <v>70</v>
      </c>
      <c r="Q69">
        <v>160401</v>
      </c>
      <c r="R69" t="b">
        <v>0</v>
      </c>
      <c r="S69" t="s">
        <v>218</v>
      </c>
    </row>
    <row r="70" spans="1:19" x14ac:dyDescent="0.3">
      <c r="A70" t="s">
        <v>70</v>
      </c>
      <c r="B70" t="s">
        <v>70</v>
      </c>
      <c r="C70">
        <v>112.051087</v>
      </c>
      <c r="D70">
        <v>7.41</v>
      </c>
      <c r="E70">
        <v>1</v>
      </c>
      <c r="F70" t="s">
        <v>895</v>
      </c>
      <c r="G70" t="s">
        <v>173</v>
      </c>
      <c r="H70">
        <v>4</v>
      </c>
      <c r="I70" t="s">
        <v>198</v>
      </c>
      <c r="J70" t="s">
        <v>212</v>
      </c>
      <c r="K70" t="s">
        <v>1006</v>
      </c>
      <c r="L70" t="s">
        <v>1095</v>
      </c>
      <c r="M70" t="s">
        <v>1095</v>
      </c>
      <c r="N70">
        <v>597</v>
      </c>
      <c r="O70" t="s">
        <v>1096</v>
      </c>
      <c r="P70" t="s">
        <v>70</v>
      </c>
      <c r="Q70">
        <v>160401</v>
      </c>
      <c r="R70" t="b">
        <v>1</v>
      </c>
      <c r="S70" t="s">
        <v>218</v>
      </c>
    </row>
    <row r="71" spans="1:19" x14ac:dyDescent="0.3">
      <c r="A71" t="s">
        <v>157</v>
      </c>
      <c r="B71" t="s">
        <v>1097</v>
      </c>
      <c r="C71">
        <v>117.0489</v>
      </c>
      <c r="D71">
        <v>6.82</v>
      </c>
      <c r="E71">
        <v>1</v>
      </c>
      <c r="F71" t="s">
        <v>895</v>
      </c>
      <c r="G71" t="s">
        <v>197</v>
      </c>
      <c r="H71">
        <v>2</v>
      </c>
      <c r="I71" t="s">
        <v>198</v>
      </c>
      <c r="J71" t="s">
        <v>212</v>
      </c>
      <c r="K71" t="s">
        <v>304</v>
      </c>
      <c r="L71" t="s">
        <v>1098</v>
      </c>
      <c r="M71" t="s">
        <v>197</v>
      </c>
      <c r="N71" t="s">
        <v>197</v>
      </c>
      <c r="O71" t="s">
        <v>197</v>
      </c>
      <c r="P71" t="s">
        <v>1097</v>
      </c>
      <c r="Q71">
        <v>190514</v>
      </c>
      <c r="R71" t="b">
        <v>1</v>
      </c>
      <c r="S71" t="s">
        <v>218</v>
      </c>
    </row>
    <row r="72" spans="1:19" x14ac:dyDescent="0.3">
      <c r="A72" t="s">
        <v>127</v>
      </c>
      <c r="B72" t="s">
        <v>127</v>
      </c>
      <c r="C72">
        <v>252.10966500000001</v>
      </c>
      <c r="D72">
        <v>3.44</v>
      </c>
      <c r="E72">
        <v>1</v>
      </c>
      <c r="F72" t="s">
        <v>895</v>
      </c>
      <c r="G72" t="s">
        <v>173</v>
      </c>
      <c r="H72">
        <v>4</v>
      </c>
      <c r="I72" t="s">
        <v>198</v>
      </c>
      <c r="J72" t="s">
        <v>212</v>
      </c>
      <c r="K72" t="s">
        <v>402</v>
      </c>
      <c r="L72" t="s">
        <v>403</v>
      </c>
      <c r="M72" t="s">
        <v>197</v>
      </c>
      <c r="N72" t="s">
        <v>197</v>
      </c>
      <c r="O72" t="s">
        <v>404</v>
      </c>
      <c r="P72" t="s">
        <v>127</v>
      </c>
      <c r="Q72">
        <v>180701</v>
      </c>
      <c r="R72" t="b">
        <v>1</v>
      </c>
      <c r="S72" t="s">
        <v>1099</v>
      </c>
    </row>
    <row r="73" spans="1:19" x14ac:dyDescent="0.3">
      <c r="A73" t="s">
        <v>408</v>
      </c>
      <c r="B73" t="s">
        <v>408</v>
      </c>
      <c r="C73">
        <v>206.13923399999999</v>
      </c>
      <c r="D73">
        <v>2.27</v>
      </c>
      <c r="E73">
        <v>1</v>
      </c>
      <c r="F73" t="s">
        <v>895</v>
      </c>
      <c r="G73" t="s">
        <v>173</v>
      </c>
      <c r="H73">
        <v>4</v>
      </c>
      <c r="I73" t="s">
        <v>198</v>
      </c>
      <c r="J73" t="s">
        <v>212</v>
      </c>
      <c r="K73" t="s">
        <v>409</v>
      </c>
      <c r="L73" t="s">
        <v>410</v>
      </c>
      <c r="M73" t="s">
        <v>410</v>
      </c>
      <c r="N73">
        <v>131204</v>
      </c>
      <c r="O73" t="s">
        <v>411</v>
      </c>
      <c r="P73" t="s">
        <v>408</v>
      </c>
      <c r="Q73">
        <v>180701</v>
      </c>
      <c r="R73" t="b">
        <v>0</v>
      </c>
      <c r="S73" t="s">
        <v>910</v>
      </c>
    </row>
    <row r="74" spans="1:19" x14ac:dyDescent="0.3">
      <c r="A74" t="s">
        <v>1103</v>
      </c>
      <c r="B74" t="s">
        <v>1100</v>
      </c>
      <c r="C74">
        <v>259.02189700000002</v>
      </c>
      <c r="D74">
        <v>13.51</v>
      </c>
      <c r="E74">
        <v>-1</v>
      </c>
      <c r="F74" t="s">
        <v>895</v>
      </c>
      <c r="G74" t="s">
        <v>170</v>
      </c>
      <c r="H74">
        <v>4</v>
      </c>
      <c r="I74" t="s">
        <v>704</v>
      </c>
      <c r="J74" t="s">
        <v>212</v>
      </c>
      <c r="K74" t="s">
        <v>962</v>
      </c>
      <c r="L74" t="s">
        <v>1101</v>
      </c>
      <c r="M74" t="s">
        <v>197</v>
      </c>
      <c r="N74" t="s">
        <v>197</v>
      </c>
      <c r="O74" t="s">
        <v>1102</v>
      </c>
      <c r="P74" t="s">
        <v>1104</v>
      </c>
      <c r="Q74">
        <v>160401</v>
      </c>
      <c r="R74" t="b">
        <v>1</v>
      </c>
      <c r="S74" t="s">
        <v>1105</v>
      </c>
    </row>
    <row r="75" spans="1:19" x14ac:dyDescent="0.3">
      <c r="A75" t="s">
        <v>1109</v>
      </c>
      <c r="B75" t="s">
        <v>1106</v>
      </c>
      <c r="C75">
        <v>195.05047999999999</v>
      </c>
      <c r="D75">
        <v>10.79</v>
      </c>
      <c r="E75">
        <v>-1</v>
      </c>
      <c r="F75" t="s">
        <v>895</v>
      </c>
      <c r="G75" t="s">
        <v>173</v>
      </c>
      <c r="H75">
        <v>4</v>
      </c>
      <c r="I75" t="s">
        <v>704</v>
      </c>
      <c r="J75" t="s">
        <v>212</v>
      </c>
      <c r="K75" t="s">
        <v>934</v>
      </c>
      <c r="L75" t="s">
        <v>1107</v>
      </c>
      <c r="M75" t="s">
        <v>197</v>
      </c>
      <c r="N75" t="s">
        <v>197</v>
      </c>
      <c r="O75" t="s">
        <v>1108</v>
      </c>
      <c r="P75" t="s">
        <v>1110</v>
      </c>
      <c r="Q75">
        <v>160401</v>
      </c>
      <c r="R75" t="b">
        <v>1</v>
      </c>
      <c r="S75" t="s">
        <v>218</v>
      </c>
    </row>
    <row r="76" spans="1:19" x14ac:dyDescent="0.3">
      <c r="A76" t="s">
        <v>1113</v>
      </c>
      <c r="B76" t="s">
        <v>1111</v>
      </c>
      <c r="C76">
        <v>259.02189700000002</v>
      </c>
      <c r="D76">
        <v>13.45</v>
      </c>
      <c r="E76">
        <v>-1</v>
      </c>
      <c r="F76" t="s">
        <v>895</v>
      </c>
      <c r="G76" t="s">
        <v>173</v>
      </c>
      <c r="H76">
        <v>4</v>
      </c>
      <c r="I76" t="s">
        <v>704</v>
      </c>
      <c r="J76" t="s">
        <v>212</v>
      </c>
      <c r="K76" t="s">
        <v>962</v>
      </c>
      <c r="L76" t="s">
        <v>1101</v>
      </c>
      <c r="M76" t="s">
        <v>197</v>
      </c>
      <c r="N76" t="s">
        <v>197</v>
      </c>
      <c r="O76" t="s">
        <v>1112</v>
      </c>
      <c r="P76" t="s">
        <v>1113</v>
      </c>
      <c r="Q76">
        <v>160401</v>
      </c>
      <c r="R76" t="b">
        <v>1</v>
      </c>
      <c r="S76" t="s">
        <v>1114</v>
      </c>
    </row>
    <row r="77" spans="1:19" x14ac:dyDescent="0.3">
      <c r="A77" t="s">
        <v>1117</v>
      </c>
      <c r="B77" t="s">
        <v>1115</v>
      </c>
      <c r="C77">
        <v>259.02189700000002</v>
      </c>
      <c r="D77">
        <v>14.12</v>
      </c>
      <c r="E77">
        <v>-1</v>
      </c>
      <c r="F77" t="s">
        <v>895</v>
      </c>
      <c r="G77" t="s">
        <v>170</v>
      </c>
      <c r="H77">
        <v>4</v>
      </c>
      <c r="I77" t="s">
        <v>704</v>
      </c>
      <c r="J77" t="s">
        <v>212</v>
      </c>
      <c r="K77" t="s">
        <v>962</v>
      </c>
      <c r="L77" t="s">
        <v>1101</v>
      </c>
      <c r="M77" t="s">
        <v>1101</v>
      </c>
      <c r="N77">
        <v>99058</v>
      </c>
      <c r="O77" t="s">
        <v>1116</v>
      </c>
      <c r="P77" t="s">
        <v>1117</v>
      </c>
      <c r="Q77">
        <v>160401</v>
      </c>
      <c r="R77" t="b">
        <v>1</v>
      </c>
      <c r="S77" t="s">
        <v>1118</v>
      </c>
    </row>
    <row r="78" spans="1:19" x14ac:dyDescent="0.3">
      <c r="A78" t="s">
        <v>1123</v>
      </c>
      <c r="B78" t="s">
        <v>1119</v>
      </c>
      <c r="C78">
        <v>168.99020300000001</v>
      </c>
      <c r="D78">
        <v>12.86</v>
      </c>
      <c r="E78">
        <v>-1</v>
      </c>
      <c r="F78" t="s">
        <v>895</v>
      </c>
      <c r="G78" t="s">
        <v>173</v>
      </c>
      <c r="H78">
        <v>6</v>
      </c>
      <c r="I78" t="s">
        <v>704</v>
      </c>
      <c r="J78" t="s">
        <v>212</v>
      </c>
      <c r="K78" t="s">
        <v>1120</v>
      </c>
      <c r="L78" t="s">
        <v>1121</v>
      </c>
      <c r="M78" t="s">
        <v>1121</v>
      </c>
      <c r="N78">
        <v>668</v>
      </c>
      <c r="O78" t="s">
        <v>1122</v>
      </c>
      <c r="P78" t="s">
        <v>1123</v>
      </c>
      <c r="Q78">
        <v>160401</v>
      </c>
      <c r="R78" t="b">
        <v>1</v>
      </c>
      <c r="S78" t="s">
        <v>218</v>
      </c>
    </row>
    <row r="79" spans="1:19" x14ac:dyDescent="0.3">
      <c r="A79" t="s">
        <v>71</v>
      </c>
      <c r="B79" t="s">
        <v>426</v>
      </c>
      <c r="C79">
        <v>104.07115400000001</v>
      </c>
      <c r="D79">
        <v>8.9700000000000006</v>
      </c>
      <c r="E79">
        <v>1</v>
      </c>
      <c r="F79" t="s">
        <v>895</v>
      </c>
      <c r="G79" t="s">
        <v>170</v>
      </c>
      <c r="H79">
        <v>4</v>
      </c>
      <c r="I79" t="s">
        <v>198</v>
      </c>
      <c r="J79" t="s">
        <v>212</v>
      </c>
      <c r="K79" t="s">
        <v>413</v>
      </c>
      <c r="L79" t="s">
        <v>427</v>
      </c>
      <c r="M79" t="s">
        <v>197</v>
      </c>
      <c r="N79" t="s">
        <v>197</v>
      </c>
      <c r="O79" t="s">
        <v>428</v>
      </c>
      <c r="P79" t="s">
        <v>430</v>
      </c>
      <c r="Q79">
        <v>160401</v>
      </c>
      <c r="R79" t="b">
        <v>1</v>
      </c>
      <c r="S79" t="s">
        <v>978</v>
      </c>
    </row>
    <row r="80" spans="1:19" x14ac:dyDescent="0.3">
      <c r="A80" t="s">
        <v>119</v>
      </c>
      <c r="B80" t="s">
        <v>1124</v>
      </c>
      <c r="C80">
        <v>121.032327</v>
      </c>
      <c r="D80">
        <v>8.39</v>
      </c>
      <c r="E80">
        <v>1</v>
      </c>
      <c r="F80" t="s">
        <v>895</v>
      </c>
      <c r="G80" t="s">
        <v>173</v>
      </c>
      <c r="H80">
        <v>4</v>
      </c>
      <c r="I80" t="s">
        <v>206</v>
      </c>
      <c r="J80" t="s">
        <v>212</v>
      </c>
      <c r="K80" t="s">
        <v>479</v>
      </c>
      <c r="L80" t="s">
        <v>1125</v>
      </c>
      <c r="M80" t="s">
        <v>197</v>
      </c>
      <c r="N80" t="s">
        <v>197</v>
      </c>
      <c r="O80" t="s">
        <v>1126</v>
      </c>
      <c r="P80" t="s">
        <v>1127</v>
      </c>
      <c r="Q80">
        <v>180701</v>
      </c>
      <c r="R80" t="b">
        <v>1</v>
      </c>
      <c r="S80" t="s">
        <v>218</v>
      </c>
    </row>
    <row r="81" spans="1:19" x14ac:dyDescent="0.3">
      <c r="A81" t="s">
        <v>72</v>
      </c>
      <c r="B81" t="s">
        <v>1128</v>
      </c>
      <c r="C81">
        <v>135.047977</v>
      </c>
      <c r="D81">
        <v>9.3249999999999993</v>
      </c>
      <c r="E81">
        <v>1</v>
      </c>
      <c r="F81" t="s">
        <v>895</v>
      </c>
      <c r="G81" t="s">
        <v>173</v>
      </c>
      <c r="H81">
        <v>4</v>
      </c>
      <c r="I81" t="s">
        <v>198</v>
      </c>
      <c r="J81" t="s">
        <v>212</v>
      </c>
      <c r="K81" t="s">
        <v>479</v>
      </c>
      <c r="L81" t="s">
        <v>1129</v>
      </c>
      <c r="M81" t="s">
        <v>197</v>
      </c>
      <c r="N81" t="s">
        <v>197</v>
      </c>
      <c r="O81" t="s">
        <v>1130</v>
      </c>
      <c r="P81" t="s">
        <v>72</v>
      </c>
      <c r="Q81">
        <v>160401</v>
      </c>
      <c r="R81" t="b">
        <v>1</v>
      </c>
      <c r="S81" t="s">
        <v>218</v>
      </c>
    </row>
    <row r="82" spans="1:19" x14ac:dyDescent="0.3">
      <c r="A82" t="s">
        <v>149</v>
      </c>
      <c r="B82" t="s">
        <v>1131</v>
      </c>
      <c r="C82">
        <v>93.073800000000006</v>
      </c>
      <c r="D82">
        <v>11.3</v>
      </c>
      <c r="E82">
        <v>1</v>
      </c>
      <c r="F82" t="s">
        <v>895</v>
      </c>
      <c r="G82" t="s">
        <v>197</v>
      </c>
      <c r="H82">
        <v>5</v>
      </c>
      <c r="I82" t="s">
        <v>198</v>
      </c>
      <c r="J82" t="s">
        <v>212</v>
      </c>
      <c r="K82" t="s">
        <v>304</v>
      </c>
      <c r="L82" t="s">
        <v>1132</v>
      </c>
      <c r="M82" t="s">
        <v>197</v>
      </c>
      <c r="N82" t="s">
        <v>197</v>
      </c>
      <c r="O82" t="s">
        <v>197</v>
      </c>
      <c r="P82" t="s">
        <v>1131</v>
      </c>
      <c r="Q82">
        <v>160401</v>
      </c>
      <c r="R82" t="b">
        <v>1</v>
      </c>
      <c r="S82" t="s">
        <v>218</v>
      </c>
    </row>
    <row r="83" spans="1:19" x14ac:dyDescent="0.3">
      <c r="A83" t="s">
        <v>150</v>
      </c>
      <c r="B83" t="s">
        <v>150</v>
      </c>
      <c r="C83">
        <v>157.07380000000001</v>
      </c>
      <c r="D83">
        <v>11.45</v>
      </c>
      <c r="E83">
        <v>1</v>
      </c>
      <c r="F83" t="s">
        <v>895</v>
      </c>
      <c r="G83" t="s">
        <v>197</v>
      </c>
      <c r="H83">
        <v>2.5</v>
      </c>
      <c r="I83" t="s">
        <v>198</v>
      </c>
      <c r="J83" t="s">
        <v>212</v>
      </c>
      <c r="K83" t="s">
        <v>304</v>
      </c>
      <c r="L83" t="s">
        <v>1133</v>
      </c>
      <c r="M83" t="s">
        <v>197</v>
      </c>
      <c r="N83" t="s">
        <v>197</v>
      </c>
      <c r="O83" t="s">
        <v>197</v>
      </c>
      <c r="P83" t="s">
        <v>150</v>
      </c>
      <c r="Q83">
        <v>160401</v>
      </c>
      <c r="R83" t="b">
        <v>1</v>
      </c>
      <c r="S83" t="s">
        <v>218</v>
      </c>
    </row>
    <row r="84" spans="1:19" x14ac:dyDescent="0.3">
      <c r="A84" t="s">
        <v>151</v>
      </c>
      <c r="B84" t="s">
        <v>1134</v>
      </c>
      <c r="C84">
        <v>123.11450000000001</v>
      </c>
      <c r="D84">
        <v>9.49</v>
      </c>
      <c r="E84">
        <v>1</v>
      </c>
      <c r="F84" t="s">
        <v>895</v>
      </c>
      <c r="G84" t="s">
        <v>197</v>
      </c>
      <c r="H84">
        <v>1</v>
      </c>
      <c r="I84" t="s">
        <v>198</v>
      </c>
      <c r="J84" t="s">
        <v>212</v>
      </c>
      <c r="K84" t="s">
        <v>304</v>
      </c>
      <c r="L84" t="s">
        <v>1135</v>
      </c>
      <c r="M84" t="s">
        <v>197</v>
      </c>
      <c r="N84" t="s">
        <v>197</v>
      </c>
      <c r="O84" t="s">
        <v>197</v>
      </c>
      <c r="P84" t="s">
        <v>1134</v>
      </c>
      <c r="Q84">
        <v>170301</v>
      </c>
      <c r="R84" t="b">
        <v>1</v>
      </c>
      <c r="S84" t="s">
        <v>218</v>
      </c>
    </row>
    <row r="85" spans="1:19" x14ac:dyDescent="0.3">
      <c r="A85" t="s">
        <v>152</v>
      </c>
      <c r="B85" t="s">
        <v>1136</v>
      </c>
      <c r="C85">
        <v>126.1365</v>
      </c>
      <c r="D85">
        <v>9.09</v>
      </c>
      <c r="E85">
        <v>1</v>
      </c>
      <c r="F85" t="s">
        <v>895</v>
      </c>
      <c r="G85" t="s">
        <v>197</v>
      </c>
      <c r="H85">
        <v>1</v>
      </c>
      <c r="I85" t="s">
        <v>198</v>
      </c>
      <c r="J85" t="s">
        <v>212</v>
      </c>
      <c r="K85" t="s">
        <v>304</v>
      </c>
      <c r="L85" t="s">
        <v>1137</v>
      </c>
      <c r="M85" t="s">
        <v>197</v>
      </c>
      <c r="N85" t="s">
        <v>197</v>
      </c>
      <c r="O85" t="s">
        <v>197</v>
      </c>
      <c r="P85" t="s">
        <v>1136</v>
      </c>
      <c r="Q85">
        <v>170301</v>
      </c>
      <c r="R85" t="b">
        <v>1</v>
      </c>
      <c r="S85" t="s">
        <v>218</v>
      </c>
    </row>
    <row r="86" spans="1:19" x14ac:dyDescent="0.3">
      <c r="A86" t="s">
        <v>1141</v>
      </c>
      <c r="B86" t="s">
        <v>1138</v>
      </c>
      <c r="C86">
        <v>866.12343899999996</v>
      </c>
      <c r="D86">
        <v>13.18</v>
      </c>
      <c r="E86">
        <v>-1</v>
      </c>
      <c r="F86" t="s">
        <v>895</v>
      </c>
      <c r="G86" t="s">
        <v>170</v>
      </c>
      <c r="H86">
        <v>4</v>
      </c>
      <c r="I86" t="s">
        <v>704</v>
      </c>
      <c r="J86" t="s">
        <v>212</v>
      </c>
      <c r="K86" t="s">
        <v>906</v>
      </c>
      <c r="L86" t="s">
        <v>1139</v>
      </c>
      <c r="M86" t="s">
        <v>197</v>
      </c>
      <c r="N86" t="s">
        <v>197</v>
      </c>
      <c r="O86" t="s">
        <v>1140</v>
      </c>
      <c r="P86" t="s">
        <v>1142</v>
      </c>
      <c r="Q86">
        <v>160401</v>
      </c>
      <c r="R86" t="b">
        <v>1</v>
      </c>
      <c r="S86" t="s">
        <v>910</v>
      </c>
    </row>
    <row r="87" spans="1:19" x14ac:dyDescent="0.3">
      <c r="A87" t="s">
        <v>1146</v>
      </c>
      <c r="B87" t="s">
        <v>1143</v>
      </c>
      <c r="C87">
        <v>229.01133300000001</v>
      </c>
      <c r="D87">
        <v>13.29</v>
      </c>
      <c r="E87">
        <v>-1</v>
      </c>
      <c r="F87" t="s">
        <v>895</v>
      </c>
      <c r="G87" t="s">
        <v>173</v>
      </c>
      <c r="H87">
        <v>4</v>
      </c>
      <c r="I87" t="s">
        <v>704</v>
      </c>
      <c r="J87" t="s">
        <v>212</v>
      </c>
      <c r="K87" t="s">
        <v>962</v>
      </c>
      <c r="L87" t="s">
        <v>1144</v>
      </c>
      <c r="M87" t="s">
        <v>197</v>
      </c>
      <c r="N87" t="s">
        <v>197</v>
      </c>
      <c r="O87" t="s">
        <v>1145</v>
      </c>
      <c r="P87" t="s">
        <v>1147</v>
      </c>
      <c r="Q87">
        <v>160401</v>
      </c>
      <c r="R87" t="b">
        <v>1</v>
      </c>
      <c r="S87" t="s">
        <v>1148</v>
      </c>
    </row>
    <row r="88" spans="1:19" x14ac:dyDescent="0.3">
      <c r="A88" t="s">
        <v>73</v>
      </c>
      <c r="B88" t="s">
        <v>73</v>
      </c>
      <c r="C88">
        <v>141.06640300000001</v>
      </c>
      <c r="D88">
        <v>9.25</v>
      </c>
      <c r="E88">
        <v>-1</v>
      </c>
      <c r="F88" t="s">
        <v>895</v>
      </c>
      <c r="G88" t="s">
        <v>173</v>
      </c>
      <c r="H88">
        <v>8</v>
      </c>
      <c r="I88" t="s">
        <v>704</v>
      </c>
      <c r="J88" t="s">
        <v>212</v>
      </c>
      <c r="K88" t="s">
        <v>940</v>
      </c>
      <c r="L88" t="s">
        <v>1149</v>
      </c>
      <c r="M88" t="s">
        <v>1149</v>
      </c>
      <c r="N88">
        <v>126041</v>
      </c>
      <c r="O88" t="s">
        <v>1150</v>
      </c>
      <c r="P88" t="s">
        <v>73</v>
      </c>
      <c r="Q88">
        <v>160401</v>
      </c>
      <c r="R88" t="b">
        <v>0</v>
      </c>
      <c r="S88" t="s">
        <v>904</v>
      </c>
    </row>
    <row r="89" spans="1:19" x14ac:dyDescent="0.3">
      <c r="A89" t="s">
        <v>73</v>
      </c>
      <c r="B89" t="s">
        <v>73</v>
      </c>
      <c r="C89">
        <v>143.082053</v>
      </c>
      <c r="D89">
        <v>9.25</v>
      </c>
      <c r="E89">
        <v>1</v>
      </c>
      <c r="F89" t="s">
        <v>895</v>
      </c>
      <c r="G89" t="s">
        <v>173</v>
      </c>
      <c r="H89">
        <v>8</v>
      </c>
      <c r="I89" t="s">
        <v>198</v>
      </c>
      <c r="J89" t="s">
        <v>212</v>
      </c>
      <c r="K89" t="s">
        <v>940</v>
      </c>
      <c r="L89" t="s">
        <v>1149</v>
      </c>
      <c r="M89" t="s">
        <v>1149</v>
      </c>
      <c r="N89">
        <v>126041</v>
      </c>
      <c r="O89" t="s">
        <v>1150</v>
      </c>
      <c r="P89" t="s">
        <v>73</v>
      </c>
      <c r="Q89">
        <v>160401</v>
      </c>
      <c r="R89" t="b">
        <v>1</v>
      </c>
      <c r="S89" t="s">
        <v>904</v>
      </c>
    </row>
    <row r="90" spans="1:19" x14ac:dyDescent="0.3">
      <c r="A90" t="s">
        <v>144</v>
      </c>
      <c r="B90" t="s">
        <v>144</v>
      </c>
      <c r="C90">
        <v>230.09632400000001</v>
      </c>
      <c r="D90">
        <v>11.29</v>
      </c>
      <c r="E90">
        <v>1</v>
      </c>
      <c r="F90" t="s">
        <v>895</v>
      </c>
      <c r="G90" t="s">
        <v>170</v>
      </c>
      <c r="H90">
        <v>4</v>
      </c>
      <c r="I90" t="s">
        <v>198</v>
      </c>
      <c r="J90" t="s">
        <v>212</v>
      </c>
      <c r="K90" t="s">
        <v>58</v>
      </c>
      <c r="L90" t="s">
        <v>1151</v>
      </c>
      <c r="M90" t="s">
        <v>1151</v>
      </c>
      <c r="N90">
        <v>5351619</v>
      </c>
      <c r="O90" t="s">
        <v>1152</v>
      </c>
      <c r="P90" t="s">
        <v>144</v>
      </c>
      <c r="Q90">
        <v>190715</v>
      </c>
      <c r="R90" t="b">
        <v>1</v>
      </c>
      <c r="S90" t="s">
        <v>218</v>
      </c>
    </row>
    <row r="91" spans="1:19" x14ac:dyDescent="0.3">
      <c r="A91" t="s">
        <v>1155</v>
      </c>
      <c r="B91" t="s">
        <v>1153</v>
      </c>
      <c r="C91">
        <v>108.995942</v>
      </c>
      <c r="D91">
        <v>4.29</v>
      </c>
      <c r="E91">
        <v>-1</v>
      </c>
      <c r="F91" t="s">
        <v>895</v>
      </c>
      <c r="G91" t="s">
        <v>173</v>
      </c>
      <c r="H91">
        <v>4</v>
      </c>
      <c r="I91" t="s">
        <v>704</v>
      </c>
      <c r="J91" t="s">
        <v>212</v>
      </c>
      <c r="K91" t="s">
        <v>479</v>
      </c>
      <c r="L91" t="s">
        <v>1154</v>
      </c>
      <c r="M91" t="s">
        <v>1154</v>
      </c>
      <c r="N91">
        <v>11668</v>
      </c>
      <c r="O91" t="s">
        <v>197</v>
      </c>
      <c r="P91" t="s">
        <v>1156</v>
      </c>
      <c r="Q91">
        <v>160401</v>
      </c>
      <c r="R91" t="b">
        <v>1</v>
      </c>
      <c r="S91" t="s">
        <v>218</v>
      </c>
    </row>
    <row r="92" spans="1:19" x14ac:dyDescent="0.3">
      <c r="A92" t="s">
        <v>1157</v>
      </c>
      <c r="B92" t="s">
        <v>1157</v>
      </c>
      <c r="C92">
        <v>62.060589</v>
      </c>
      <c r="D92">
        <v>15.66</v>
      </c>
      <c r="E92">
        <v>1</v>
      </c>
      <c r="F92" t="s">
        <v>895</v>
      </c>
      <c r="G92" t="s">
        <v>170</v>
      </c>
      <c r="H92">
        <v>6</v>
      </c>
      <c r="I92" t="s">
        <v>198</v>
      </c>
      <c r="J92" t="s">
        <v>212</v>
      </c>
      <c r="K92" t="s">
        <v>940</v>
      </c>
      <c r="L92" t="s">
        <v>1158</v>
      </c>
      <c r="M92" t="s">
        <v>1158</v>
      </c>
      <c r="N92">
        <v>700</v>
      </c>
      <c r="O92" t="s">
        <v>1159</v>
      </c>
      <c r="P92" t="s">
        <v>1157</v>
      </c>
      <c r="Q92">
        <v>210615</v>
      </c>
      <c r="R92" t="b">
        <v>1</v>
      </c>
      <c r="S92" t="s">
        <v>218</v>
      </c>
    </row>
    <row r="93" spans="1:19" x14ac:dyDescent="0.3">
      <c r="A93" t="s">
        <v>455</v>
      </c>
      <c r="B93" t="s">
        <v>452</v>
      </c>
      <c r="C93">
        <v>166.086804</v>
      </c>
      <c r="D93">
        <v>2.0099999999999998</v>
      </c>
      <c r="E93">
        <v>1</v>
      </c>
      <c r="F93" t="s">
        <v>895</v>
      </c>
      <c r="G93" t="s">
        <v>197</v>
      </c>
      <c r="H93" t="s">
        <v>197</v>
      </c>
      <c r="I93" t="s">
        <v>198</v>
      </c>
      <c r="J93" t="s">
        <v>212</v>
      </c>
      <c r="K93" t="s">
        <v>231</v>
      </c>
      <c r="L93" t="s">
        <v>453</v>
      </c>
      <c r="M93" t="s">
        <v>197</v>
      </c>
      <c r="N93" t="s">
        <v>197</v>
      </c>
      <c r="O93" t="s">
        <v>454</v>
      </c>
      <c r="P93" t="s">
        <v>452</v>
      </c>
      <c r="Q93" t="s">
        <v>197</v>
      </c>
      <c r="R93" t="b">
        <v>0</v>
      </c>
      <c r="S93" t="s">
        <v>910</v>
      </c>
    </row>
    <row r="94" spans="1:19" x14ac:dyDescent="0.3">
      <c r="A94" t="s">
        <v>1161</v>
      </c>
      <c r="B94" t="s">
        <v>1160</v>
      </c>
      <c r="C94">
        <v>181.050085</v>
      </c>
      <c r="D94">
        <v>2.08</v>
      </c>
      <c r="E94">
        <v>-1</v>
      </c>
      <c r="F94" t="s">
        <v>895</v>
      </c>
      <c r="G94" t="s">
        <v>173</v>
      </c>
      <c r="H94">
        <v>4</v>
      </c>
      <c r="I94" t="s">
        <v>704</v>
      </c>
      <c r="J94" t="s">
        <v>212</v>
      </c>
      <c r="K94" t="s">
        <v>231</v>
      </c>
      <c r="L94" t="s">
        <v>736</v>
      </c>
      <c r="M94" t="s">
        <v>197</v>
      </c>
      <c r="N94" t="s">
        <v>197</v>
      </c>
      <c r="O94" t="s">
        <v>197</v>
      </c>
      <c r="P94" t="s">
        <v>1162</v>
      </c>
      <c r="Q94">
        <v>160401</v>
      </c>
      <c r="R94" t="b">
        <v>1</v>
      </c>
      <c r="S94" t="s">
        <v>218</v>
      </c>
    </row>
    <row r="95" spans="1:19" x14ac:dyDescent="0.3">
      <c r="A95" t="s">
        <v>1166</v>
      </c>
      <c r="B95" t="s">
        <v>1163</v>
      </c>
      <c r="C95">
        <v>784.149317</v>
      </c>
      <c r="D95">
        <v>7.585</v>
      </c>
      <c r="E95">
        <v>-1</v>
      </c>
      <c r="F95" t="s">
        <v>895</v>
      </c>
      <c r="G95" t="s">
        <v>173</v>
      </c>
      <c r="H95">
        <v>4</v>
      </c>
      <c r="I95" t="s">
        <v>704</v>
      </c>
      <c r="J95" t="s">
        <v>212</v>
      </c>
      <c r="K95" t="s">
        <v>705</v>
      </c>
      <c r="L95" t="s">
        <v>1164</v>
      </c>
      <c r="M95" t="s">
        <v>1164</v>
      </c>
      <c r="N95">
        <v>643975</v>
      </c>
      <c r="O95" t="s">
        <v>1165</v>
      </c>
      <c r="P95" t="s">
        <v>1166</v>
      </c>
      <c r="Q95">
        <v>160401</v>
      </c>
      <c r="R95" t="b">
        <v>1</v>
      </c>
      <c r="S95" t="s">
        <v>218</v>
      </c>
    </row>
    <row r="96" spans="1:19" x14ac:dyDescent="0.3">
      <c r="A96" t="s">
        <v>1170</v>
      </c>
      <c r="B96" t="s">
        <v>1167</v>
      </c>
      <c r="C96">
        <v>115.003135</v>
      </c>
      <c r="D96">
        <v>12.7</v>
      </c>
      <c r="E96">
        <v>-1</v>
      </c>
      <c r="F96" t="s">
        <v>895</v>
      </c>
      <c r="G96" t="s">
        <v>170</v>
      </c>
      <c r="H96">
        <v>4</v>
      </c>
      <c r="I96" t="s">
        <v>704</v>
      </c>
      <c r="J96" t="s">
        <v>212</v>
      </c>
      <c r="K96" t="s">
        <v>934</v>
      </c>
      <c r="L96" t="s">
        <v>1168</v>
      </c>
      <c r="M96" t="s">
        <v>1168</v>
      </c>
      <c r="N96">
        <v>444972</v>
      </c>
      <c r="O96" t="s">
        <v>1169</v>
      </c>
      <c r="P96" t="s">
        <v>1167</v>
      </c>
      <c r="Q96">
        <v>160401</v>
      </c>
      <c r="R96" t="b">
        <v>1</v>
      </c>
      <c r="S96" t="s">
        <v>218</v>
      </c>
    </row>
    <row r="97" spans="1:19" x14ac:dyDescent="0.3">
      <c r="A97" t="s">
        <v>74</v>
      </c>
      <c r="B97" t="s">
        <v>74</v>
      </c>
      <c r="C97">
        <v>180.087199</v>
      </c>
      <c r="D97">
        <v>9.9700000000000006</v>
      </c>
      <c r="E97">
        <v>1</v>
      </c>
      <c r="F97" t="s">
        <v>895</v>
      </c>
      <c r="G97" t="s">
        <v>170</v>
      </c>
      <c r="H97">
        <v>5</v>
      </c>
      <c r="I97" t="s">
        <v>198</v>
      </c>
      <c r="J97" t="s">
        <v>212</v>
      </c>
      <c r="K97" t="s">
        <v>473</v>
      </c>
      <c r="L97" t="s">
        <v>474</v>
      </c>
      <c r="M97" t="s">
        <v>197</v>
      </c>
      <c r="N97" t="s">
        <v>197</v>
      </c>
      <c r="O97" t="s">
        <v>197</v>
      </c>
      <c r="P97" t="s">
        <v>74</v>
      </c>
      <c r="Q97">
        <v>180130</v>
      </c>
      <c r="R97" t="b">
        <v>1</v>
      </c>
      <c r="S97" t="s">
        <v>218</v>
      </c>
    </row>
    <row r="98" spans="1:19" x14ac:dyDescent="0.3">
      <c r="A98" t="s">
        <v>146</v>
      </c>
      <c r="B98" t="s">
        <v>146</v>
      </c>
      <c r="C98">
        <v>295.12939799999998</v>
      </c>
      <c r="D98">
        <v>9.5500000000000007</v>
      </c>
      <c r="E98">
        <v>1</v>
      </c>
      <c r="F98" t="s">
        <v>895</v>
      </c>
      <c r="G98" t="s">
        <v>170</v>
      </c>
      <c r="H98">
        <v>4</v>
      </c>
      <c r="I98" t="s">
        <v>198</v>
      </c>
      <c r="J98" t="s">
        <v>212</v>
      </c>
      <c r="K98" t="s">
        <v>544</v>
      </c>
      <c r="L98" t="s">
        <v>1171</v>
      </c>
      <c r="M98" t="s">
        <v>1171</v>
      </c>
      <c r="N98">
        <v>558649</v>
      </c>
      <c r="O98" t="s">
        <v>197</v>
      </c>
      <c r="P98" t="s">
        <v>1172</v>
      </c>
      <c r="Q98">
        <v>190715</v>
      </c>
      <c r="R98" t="b">
        <v>1</v>
      </c>
      <c r="S98" t="s">
        <v>928</v>
      </c>
    </row>
    <row r="99" spans="1:19" x14ac:dyDescent="0.3">
      <c r="A99" t="s">
        <v>146</v>
      </c>
      <c r="B99" t="s">
        <v>146</v>
      </c>
      <c r="C99">
        <v>293.11374799999999</v>
      </c>
      <c r="D99">
        <v>9.5500000000000007</v>
      </c>
      <c r="E99">
        <v>-1</v>
      </c>
      <c r="F99" t="s">
        <v>895</v>
      </c>
      <c r="G99" t="s">
        <v>170</v>
      </c>
      <c r="H99">
        <v>4</v>
      </c>
      <c r="I99" t="s">
        <v>704</v>
      </c>
      <c r="J99" t="s">
        <v>212</v>
      </c>
      <c r="K99" t="s">
        <v>544</v>
      </c>
      <c r="L99" t="s">
        <v>1171</v>
      </c>
      <c r="M99" t="s">
        <v>1171</v>
      </c>
      <c r="N99">
        <v>558649</v>
      </c>
      <c r="O99" t="s">
        <v>197</v>
      </c>
      <c r="P99" t="s">
        <v>1172</v>
      </c>
      <c r="Q99">
        <v>190715</v>
      </c>
      <c r="R99" t="b">
        <v>0</v>
      </c>
      <c r="S99" t="s">
        <v>928</v>
      </c>
    </row>
    <row r="100" spans="1:19" x14ac:dyDescent="0.3">
      <c r="A100" t="s">
        <v>78</v>
      </c>
      <c r="B100" t="s">
        <v>78</v>
      </c>
      <c r="C100">
        <v>308.091634</v>
      </c>
      <c r="D100">
        <v>12</v>
      </c>
      <c r="E100">
        <v>1</v>
      </c>
      <c r="F100" t="s">
        <v>895</v>
      </c>
      <c r="G100" t="s">
        <v>170</v>
      </c>
      <c r="H100">
        <v>4</v>
      </c>
      <c r="I100" t="s">
        <v>198</v>
      </c>
      <c r="J100" t="s">
        <v>212</v>
      </c>
      <c r="K100" t="s">
        <v>475</v>
      </c>
      <c r="L100" t="s">
        <v>476</v>
      </c>
      <c r="M100" t="s">
        <v>476</v>
      </c>
      <c r="N100">
        <v>124886</v>
      </c>
      <c r="O100" t="s">
        <v>477</v>
      </c>
      <c r="P100" t="s">
        <v>78</v>
      </c>
      <c r="Q100">
        <v>160401</v>
      </c>
      <c r="R100" t="b">
        <v>1</v>
      </c>
      <c r="S100" t="s">
        <v>1173</v>
      </c>
    </row>
    <row r="101" spans="1:19" x14ac:dyDescent="0.3">
      <c r="A101" t="s">
        <v>79</v>
      </c>
      <c r="B101" t="s">
        <v>478</v>
      </c>
      <c r="C101">
        <v>613.15979300000004</v>
      </c>
      <c r="D101">
        <v>14.98</v>
      </c>
      <c r="E101">
        <v>1</v>
      </c>
      <c r="F101" t="s">
        <v>895</v>
      </c>
      <c r="G101" t="s">
        <v>173</v>
      </c>
      <c r="H101">
        <v>4</v>
      </c>
      <c r="I101" t="s">
        <v>198</v>
      </c>
      <c r="J101" t="s">
        <v>212</v>
      </c>
      <c r="K101" t="s">
        <v>479</v>
      </c>
      <c r="L101" t="s">
        <v>480</v>
      </c>
      <c r="M101" t="s">
        <v>197</v>
      </c>
      <c r="N101" t="s">
        <v>197</v>
      </c>
      <c r="O101" t="s">
        <v>481</v>
      </c>
      <c r="P101" t="s">
        <v>482</v>
      </c>
      <c r="Q101">
        <v>160401</v>
      </c>
      <c r="R101" t="b">
        <v>1</v>
      </c>
      <c r="S101" t="s">
        <v>1173</v>
      </c>
    </row>
    <row r="102" spans="1:19" x14ac:dyDescent="0.3">
      <c r="A102" t="s">
        <v>80</v>
      </c>
      <c r="B102" t="s">
        <v>80</v>
      </c>
      <c r="C102">
        <v>258.11065200000002</v>
      </c>
      <c r="D102">
        <v>10.86</v>
      </c>
      <c r="E102">
        <v>1</v>
      </c>
      <c r="F102" t="s">
        <v>895</v>
      </c>
      <c r="G102" t="s">
        <v>170</v>
      </c>
      <c r="H102">
        <v>4</v>
      </c>
      <c r="I102" t="s">
        <v>206</v>
      </c>
      <c r="J102" t="s">
        <v>212</v>
      </c>
      <c r="K102" t="s">
        <v>58</v>
      </c>
      <c r="L102" t="s">
        <v>483</v>
      </c>
      <c r="M102" t="s">
        <v>197</v>
      </c>
      <c r="N102" t="s">
        <v>197</v>
      </c>
      <c r="O102" t="s">
        <v>484</v>
      </c>
      <c r="P102" t="s">
        <v>485</v>
      </c>
      <c r="Q102">
        <v>180130</v>
      </c>
      <c r="R102" t="b">
        <v>1</v>
      </c>
      <c r="S102" t="s">
        <v>218</v>
      </c>
    </row>
    <row r="103" spans="1:19" x14ac:dyDescent="0.3">
      <c r="A103" t="s">
        <v>1177</v>
      </c>
      <c r="B103" t="s">
        <v>1174</v>
      </c>
      <c r="C103">
        <v>171.005853</v>
      </c>
      <c r="D103">
        <v>13.065</v>
      </c>
      <c r="E103">
        <v>-1</v>
      </c>
      <c r="F103" t="s">
        <v>895</v>
      </c>
      <c r="G103" t="s">
        <v>173</v>
      </c>
      <c r="H103">
        <v>4</v>
      </c>
      <c r="I103" t="s">
        <v>704</v>
      </c>
      <c r="J103" t="s">
        <v>212</v>
      </c>
      <c r="K103" t="s">
        <v>705</v>
      </c>
      <c r="L103" t="s">
        <v>1175</v>
      </c>
      <c r="M103" t="s">
        <v>1175</v>
      </c>
      <c r="N103">
        <v>754</v>
      </c>
      <c r="O103" t="s">
        <v>1176</v>
      </c>
      <c r="P103" t="s">
        <v>1178</v>
      </c>
      <c r="Q103">
        <v>160401</v>
      </c>
      <c r="R103" t="b">
        <v>1</v>
      </c>
      <c r="S103" t="s">
        <v>218</v>
      </c>
    </row>
    <row r="104" spans="1:19" x14ac:dyDescent="0.3">
      <c r="A104" t="s">
        <v>81</v>
      </c>
      <c r="B104" t="s">
        <v>81</v>
      </c>
      <c r="C104">
        <v>76.039854000000005</v>
      </c>
      <c r="D104">
        <v>11.51</v>
      </c>
      <c r="E104">
        <v>1</v>
      </c>
      <c r="F104" t="s">
        <v>895</v>
      </c>
      <c r="G104" t="s">
        <v>170</v>
      </c>
      <c r="H104">
        <v>4</v>
      </c>
      <c r="I104" t="s">
        <v>198</v>
      </c>
      <c r="J104" t="s">
        <v>212</v>
      </c>
      <c r="K104" t="s">
        <v>548</v>
      </c>
      <c r="L104" t="s">
        <v>1179</v>
      </c>
      <c r="M104" t="s">
        <v>1179</v>
      </c>
      <c r="N104">
        <v>750</v>
      </c>
      <c r="O104" t="s">
        <v>1180</v>
      </c>
      <c r="P104" t="s">
        <v>81</v>
      </c>
      <c r="Q104">
        <v>160401</v>
      </c>
      <c r="R104" t="b">
        <v>1</v>
      </c>
      <c r="S104" t="s">
        <v>1181</v>
      </c>
    </row>
    <row r="105" spans="1:19" x14ac:dyDescent="0.3">
      <c r="A105" t="s">
        <v>58</v>
      </c>
      <c r="B105" t="s">
        <v>486</v>
      </c>
      <c r="C105">
        <v>118.086804</v>
      </c>
      <c r="D105">
        <v>7.86</v>
      </c>
      <c r="E105">
        <v>1</v>
      </c>
      <c r="F105" t="s">
        <v>895</v>
      </c>
      <c r="G105" t="s">
        <v>170</v>
      </c>
      <c r="H105">
        <v>4</v>
      </c>
      <c r="I105" t="s">
        <v>198</v>
      </c>
      <c r="J105" t="s">
        <v>212</v>
      </c>
      <c r="K105" t="s">
        <v>58</v>
      </c>
      <c r="L105" t="s">
        <v>487</v>
      </c>
      <c r="M105" t="s">
        <v>197</v>
      </c>
      <c r="N105" t="s">
        <v>197</v>
      </c>
      <c r="O105" t="s">
        <v>488</v>
      </c>
      <c r="P105" t="s">
        <v>486</v>
      </c>
      <c r="Q105">
        <v>160401</v>
      </c>
      <c r="R105" t="b">
        <v>1</v>
      </c>
      <c r="S105" t="s">
        <v>218</v>
      </c>
    </row>
    <row r="106" spans="1:19" x14ac:dyDescent="0.3">
      <c r="A106" t="s">
        <v>155</v>
      </c>
      <c r="B106" t="s">
        <v>1182</v>
      </c>
      <c r="C106">
        <v>124.1006</v>
      </c>
      <c r="D106">
        <v>7.27</v>
      </c>
      <c r="E106">
        <v>1</v>
      </c>
      <c r="F106" t="s">
        <v>895</v>
      </c>
      <c r="G106" t="s">
        <v>197</v>
      </c>
      <c r="H106">
        <v>1</v>
      </c>
      <c r="I106" t="s">
        <v>198</v>
      </c>
      <c r="J106" t="s">
        <v>212</v>
      </c>
      <c r="K106" t="s">
        <v>304</v>
      </c>
      <c r="L106" t="s">
        <v>1183</v>
      </c>
      <c r="M106" t="s">
        <v>197</v>
      </c>
      <c r="N106" t="s">
        <v>197</v>
      </c>
      <c r="O106" t="s">
        <v>197</v>
      </c>
      <c r="P106" t="s">
        <v>1182</v>
      </c>
      <c r="Q106">
        <v>190514</v>
      </c>
      <c r="R106" t="b">
        <v>1</v>
      </c>
      <c r="S106" t="s">
        <v>218</v>
      </c>
    </row>
    <row r="107" spans="1:19" x14ac:dyDescent="0.3">
      <c r="A107" t="s">
        <v>120</v>
      </c>
      <c r="B107" t="s">
        <v>120</v>
      </c>
      <c r="C107">
        <v>179.07419100000001</v>
      </c>
      <c r="D107">
        <v>10.74</v>
      </c>
      <c r="E107">
        <v>1</v>
      </c>
      <c r="F107" t="s">
        <v>895</v>
      </c>
      <c r="G107" t="s">
        <v>173</v>
      </c>
      <c r="H107">
        <v>4</v>
      </c>
      <c r="I107" t="s">
        <v>198</v>
      </c>
      <c r="J107" t="s">
        <v>212</v>
      </c>
      <c r="K107" t="s">
        <v>479</v>
      </c>
      <c r="L107" t="s">
        <v>1184</v>
      </c>
      <c r="M107" t="s">
        <v>197</v>
      </c>
      <c r="N107" t="s">
        <v>197</v>
      </c>
      <c r="O107" t="s">
        <v>197</v>
      </c>
      <c r="P107" t="s">
        <v>120</v>
      </c>
      <c r="Q107">
        <v>180701</v>
      </c>
      <c r="R107" t="b">
        <v>1</v>
      </c>
      <c r="S107" t="s">
        <v>218</v>
      </c>
    </row>
    <row r="108" spans="1:19" x14ac:dyDescent="0.3">
      <c r="A108" t="s">
        <v>82</v>
      </c>
      <c r="B108" t="s">
        <v>82</v>
      </c>
      <c r="C108">
        <v>150.041585</v>
      </c>
      <c r="D108">
        <v>8.61</v>
      </c>
      <c r="E108">
        <v>-1</v>
      </c>
      <c r="F108" t="s">
        <v>895</v>
      </c>
      <c r="G108" t="s">
        <v>173</v>
      </c>
      <c r="H108">
        <v>4</v>
      </c>
      <c r="I108" t="s">
        <v>704</v>
      </c>
      <c r="J108" t="s">
        <v>212</v>
      </c>
      <c r="K108" t="s">
        <v>1006</v>
      </c>
      <c r="L108" t="s">
        <v>1185</v>
      </c>
      <c r="M108" t="s">
        <v>1185</v>
      </c>
      <c r="N108">
        <v>135398634</v>
      </c>
      <c r="O108" t="s">
        <v>1186</v>
      </c>
      <c r="P108" t="s">
        <v>82</v>
      </c>
      <c r="Q108">
        <v>160401</v>
      </c>
      <c r="R108" t="b">
        <v>0</v>
      </c>
      <c r="S108" t="s">
        <v>218</v>
      </c>
    </row>
    <row r="109" spans="1:19" x14ac:dyDescent="0.3">
      <c r="A109" t="s">
        <v>82</v>
      </c>
      <c r="B109" t="s">
        <v>82</v>
      </c>
      <c r="C109">
        <v>152.05723499999999</v>
      </c>
      <c r="D109">
        <v>8.61</v>
      </c>
      <c r="E109">
        <v>1</v>
      </c>
      <c r="F109" t="s">
        <v>895</v>
      </c>
      <c r="G109" t="s">
        <v>173</v>
      </c>
      <c r="H109">
        <v>4</v>
      </c>
      <c r="I109" t="s">
        <v>198</v>
      </c>
      <c r="J109" t="s">
        <v>212</v>
      </c>
      <c r="K109" t="s">
        <v>1006</v>
      </c>
      <c r="L109" t="s">
        <v>1185</v>
      </c>
      <c r="M109" t="s">
        <v>1185</v>
      </c>
      <c r="N109">
        <v>135398634</v>
      </c>
      <c r="O109" t="s">
        <v>1186</v>
      </c>
      <c r="P109" t="s">
        <v>82</v>
      </c>
      <c r="Q109">
        <v>160401</v>
      </c>
      <c r="R109" t="b">
        <v>1</v>
      </c>
      <c r="S109" t="s">
        <v>218</v>
      </c>
    </row>
    <row r="110" spans="1:19" x14ac:dyDescent="0.3">
      <c r="A110" t="s">
        <v>158</v>
      </c>
      <c r="B110" t="s">
        <v>1187</v>
      </c>
      <c r="C110">
        <v>155.0547</v>
      </c>
      <c r="D110">
        <v>8.18</v>
      </c>
      <c r="E110">
        <v>1</v>
      </c>
      <c r="F110" t="s">
        <v>895</v>
      </c>
      <c r="G110" t="s">
        <v>197</v>
      </c>
      <c r="H110">
        <v>2</v>
      </c>
      <c r="I110" t="s">
        <v>198</v>
      </c>
      <c r="J110" t="s">
        <v>212</v>
      </c>
      <c r="K110" t="s">
        <v>304</v>
      </c>
      <c r="L110" t="s">
        <v>1188</v>
      </c>
      <c r="M110" t="s">
        <v>197</v>
      </c>
      <c r="N110" t="s">
        <v>197</v>
      </c>
      <c r="O110" t="s">
        <v>197</v>
      </c>
      <c r="P110" t="s">
        <v>1187</v>
      </c>
      <c r="Q110">
        <v>190514</v>
      </c>
      <c r="R110" t="b">
        <v>1</v>
      </c>
      <c r="S110" t="s">
        <v>218</v>
      </c>
    </row>
    <row r="111" spans="1:19" x14ac:dyDescent="0.3">
      <c r="A111" t="s">
        <v>83</v>
      </c>
      <c r="B111" t="s">
        <v>83</v>
      </c>
      <c r="C111">
        <v>284.09949499999999</v>
      </c>
      <c r="D111">
        <v>9.06</v>
      </c>
      <c r="E111">
        <v>1</v>
      </c>
      <c r="F111" t="s">
        <v>895</v>
      </c>
      <c r="G111" t="s">
        <v>173</v>
      </c>
      <c r="H111">
        <v>4</v>
      </c>
      <c r="I111" t="s">
        <v>198</v>
      </c>
      <c r="J111" t="s">
        <v>212</v>
      </c>
      <c r="K111" t="s">
        <v>1011</v>
      </c>
      <c r="L111" t="s">
        <v>1189</v>
      </c>
      <c r="M111" t="s">
        <v>1189</v>
      </c>
      <c r="N111">
        <v>135398635</v>
      </c>
      <c r="O111" t="s">
        <v>1190</v>
      </c>
      <c r="P111" t="s">
        <v>83</v>
      </c>
      <c r="Q111">
        <v>160401</v>
      </c>
      <c r="R111" t="b">
        <v>1</v>
      </c>
      <c r="S111" t="s">
        <v>218</v>
      </c>
    </row>
    <row r="112" spans="1:19" x14ac:dyDescent="0.3">
      <c r="A112" t="s">
        <v>83</v>
      </c>
      <c r="B112" t="s">
        <v>83</v>
      </c>
      <c r="C112">
        <v>282.083845</v>
      </c>
      <c r="D112">
        <v>9.06</v>
      </c>
      <c r="E112">
        <v>-1</v>
      </c>
      <c r="F112" t="s">
        <v>895</v>
      </c>
      <c r="G112" t="s">
        <v>173</v>
      </c>
      <c r="H112">
        <v>4</v>
      </c>
      <c r="I112" t="s">
        <v>704</v>
      </c>
      <c r="J112" t="s">
        <v>212</v>
      </c>
      <c r="K112" t="s">
        <v>1011</v>
      </c>
      <c r="L112" t="s">
        <v>1189</v>
      </c>
      <c r="M112" t="s">
        <v>1189</v>
      </c>
      <c r="N112">
        <v>135398635</v>
      </c>
      <c r="O112" t="s">
        <v>1190</v>
      </c>
      <c r="P112" t="s">
        <v>83</v>
      </c>
      <c r="Q112">
        <v>160401</v>
      </c>
      <c r="R112" t="b">
        <v>0</v>
      </c>
      <c r="S112" t="s">
        <v>218</v>
      </c>
    </row>
    <row r="113" spans="1:19" x14ac:dyDescent="0.3">
      <c r="A113" t="s">
        <v>1194</v>
      </c>
      <c r="B113" t="s">
        <v>1191</v>
      </c>
      <c r="C113">
        <v>362.05017800000002</v>
      </c>
      <c r="D113">
        <v>13.85</v>
      </c>
      <c r="E113">
        <v>-1</v>
      </c>
      <c r="F113" t="s">
        <v>895</v>
      </c>
      <c r="G113" t="s">
        <v>173</v>
      </c>
      <c r="H113">
        <v>4</v>
      </c>
      <c r="I113" t="s">
        <v>704</v>
      </c>
      <c r="J113" t="s">
        <v>212</v>
      </c>
      <c r="K113" t="s">
        <v>1015</v>
      </c>
      <c r="L113" t="s">
        <v>1192</v>
      </c>
      <c r="M113" t="s">
        <v>197</v>
      </c>
      <c r="N113" t="s">
        <v>197</v>
      </c>
      <c r="O113" t="s">
        <v>1193</v>
      </c>
      <c r="P113" t="s">
        <v>1194</v>
      </c>
      <c r="Q113">
        <v>160401</v>
      </c>
      <c r="R113" t="b">
        <v>1</v>
      </c>
      <c r="S113" t="s">
        <v>218</v>
      </c>
    </row>
    <row r="114" spans="1:19" x14ac:dyDescent="0.3">
      <c r="A114" t="s">
        <v>1197</v>
      </c>
      <c r="B114" t="s">
        <v>1195</v>
      </c>
      <c r="C114">
        <v>367.03640000000001</v>
      </c>
      <c r="D114">
        <v>13.85</v>
      </c>
      <c r="E114">
        <v>-1</v>
      </c>
      <c r="F114" t="s">
        <v>895</v>
      </c>
      <c r="G114" t="s">
        <v>197</v>
      </c>
      <c r="H114">
        <v>2</v>
      </c>
      <c r="I114" t="s">
        <v>704</v>
      </c>
      <c r="J114" t="s">
        <v>212</v>
      </c>
      <c r="K114" t="s">
        <v>304</v>
      </c>
      <c r="L114" t="s">
        <v>1196</v>
      </c>
      <c r="M114" t="s">
        <v>197</v>
      </c>
      <c r="N114" t="s">
        <v>197</v>
      </c>
      <c r="O114" t="s">
        <v>197</v>
      </c>
      <c r="P114" t="s">
        <v>1198</v>
      </c>
      <c r="Q114">
        <v>170301</v>
      </c>
      <c r="R114" t="b">
        <v>1</v>
      </c>
      <c r="S114" t="s">
        <v>1019</v>
      </c>
    </row>
    <row r="115" spans="1:19" x14ac:dyDescent="0.3">
      <c r="A115" t="s">
        <v>1202</v>
      </c>
      <c r="B115" t="s">
        <v>1199</v>
      </c>
      <c r="C115">
        <v>521.982844</v>
      </c>
      <c r="D115">
        <v>16.579999999999998</v>
      </c>
      <c r="E115">
        <v>-1</v>
      </c>
      <c r="F115" t="s">
        <v>895</v>
      </c>
      <c r="G115" t="s">
        <v>173</v>
      </c>
      <c r="H115">
        <v>4</v>
      </c>
      <c r="I115" t="s">
        <v>704</v>
      </c>
      <c r="J115" t="s">
        <v>212</v>
      </c>
      <c r="K115" t="s">
        <v>1015</v>
      </c>
      <c r="L115" t="s">
        <v>1200</v>
      </c>
      <c r="M115" t="s">
        <v>197</v>
      </c>
      <c r="N115" t="s">
        <v>197</v>
      </c>
      <c r="O115" t="s">
        <v>1201</v>
      </c>
      <c r="P115" t="s">
        <v>1202</v>
      </c>
      <c r="Q115">
        <v>160401</v>
      </c>
      <c r="R115" t="b">
        <v>1</v>
      </c>
      <c r="S115" t="s">
        <v>240</v>
      </c>
    </row>
    <row r="116" spans="1:19" x14ac:dyDescent="0.3">
      <c r="A116" t="s">
        <v>85</v>
      </c>
      <c r="B116" t="s">
        <v>85</v>
      </c>
      <c r="C116">
        <v>138.05550299999999</v>
      </c>
      <c r="D116">
        <v>6.19</v>
      </c>
      <c r="E116">
        <v>1</v>
      </c>
      <c r="F116" t="s">
        <v>895</v>
      </c>
      <c r="G116" t="s">
        <v>173</v>
      </c>
      <c r="H116">
        <v>4</v>
      </c>
      <c r="I116" t="s">
        <v>198</v>
      </c>
      <c r="J116" t="s">
        <v>212</v>
      </c>
      <c r="K116" t="s">
        <v>940</v>
      </c>
      <c r="L116" t="s">
        <v>250</v>
      </c>
      <c r="M116" t="s">
        <v>250</v>
      </c>
      <c r="N116">
        <v>3620</v>
      </c>
      <c r="O116" t="s">
        <v>197</v>
      </c>
      <c r="P116" t="s">
        <v>85</v>
      </c>
      <c r="Q116">
        <v>160401</v>
      </c>
      <c r="R116" t="b">
        <v>1</v>
      </c>
      <c r="S116" t="s">
        <v>1010</v>
      </c>
    </row>
    <row r="117" spans="1:19" x14ac:dyDescent="0.3">
      <c r="A117" t="s">
        <v>1203</v>
      </c>
      <c r="B117" t="s">
        <v>1203</v>
      </c>
      <c r="C117">
        <v>141.07429999999999</v>
      </c>
      <c r="D117">
        <v>6.19</v>
      </c>
      <c r="E117">
        <v>1</v>
      </c>
      <c r="F117" t="s">
        <v>895</v>
      </c>
      <c r="G117" t="s">
        <v>197</v>
      </c>
      <c r="H117">
        <v>4</v>
      </c>
      <c r="I117" t="s">
        <v>198</v>
      </c>
      <c r="J117" t="s">
        <v>212</v>
      </c>
      <c r="K117" t="s">
        <v>304</v>
      </c>
      <c r="L117" t="s">
        <v>1204</v>
      </c>
      <c r="M117" t="s">
        <v>197</v>
      </c>
      <c r="N117" t="s">
        <v>197</v>
      </c>
      <c r="O117" t="s">
        <v>197</v>
      </c>
      <c r="P117" t="s">
        <v>1203</v>
      </c>
      <c r="Q117">
        <v>191017</v>
      </c>
      <c r="R117" t="b">
        <v>1</v>
      </c>
      <c r="S117" t="s">
        <v>218</v>
      </c>
    </row>
    <row r="118" spans="1:19" x14ac:dyDescent="0.3">
      <c r="A118" t="s">
        <v>86</v>
      </c>
      <c r="B118" t="s">
        <v>1205</v>
      </c>
      <c r="C118">
        <v>118.032661</v>
      </c>
      <c r="D118">
        <v>2.78</v>
      </c>
      <c r="E118">
        <v>1</v>
      </c>
      <c r="F118" t="s">
        <v>895</v>
      </c>
      <c r="G118" t="s">
        <v>170</v>
      </c>
      <c r="H118">
        <v>4</v>
      </c>
      <c r="I118" t="s">
        <v>198</v>
      </c>
      <c r="J118" t="s">
        <v>212</v>
      </c>
      <c r="K118" t="s">
        <v>413</v>
      </c>
      <c r="L118" t="s">
        <v>1206</v>
      </c>
      <c r="M118" t="s">
        <v>1206</v>
      </c>
      <c r="N118">
        <v>134505</v>
      </c>
      <c r="O118" t="s">
        <v>197</v>
      </c>
      <c r="P118" t="s">
        <v>1205</v>
      </c>
      <c r="Q118">
        <v>170331</v>
      </c>
      <c r="R118" t="b">
        <v>1</v>
      </c>
      <c r="S118" t="s">
        <v>218</v>
      </c>
    </row>
    <row r="119" spans="1:19" x14ac:dyDescent="0.3">
      <c r="A119" t="s">
        <v>125</v>
      </c>
      <c r="B119" t="s">
        <v>125</v>
      </c>
      <c r="C119">
        <v>166.123189</v>
      </c>
      <c r="D119">
        <v>3.34</v>
      </c>
      <c r="E119">
        <v>1</v>
      </c>
      <c r="F119" t="s">
        <v>895</v>
      </c>
      <c r="G119" t="s">
        <v>173</v>
      </c>
      <c r="H119">
        <v>4</v>
      </c>
      <c r="I119" t="s">
        <v>198</v>
      </c>
      <c r="J119" t="s">
        <v>212</v>
      </c>
      <c r="K119" t="s">
        <v>494</v>
      </c>
      <c r="L119" t="s">
        <v>495</v>
      </c>
      <c r="M119" t="s">
        <v>495</v>
      </c>
      <c r="N119">
        <v>68313</v>
      </c>
      <c r="O119" t="s">
        <v>496</v>
      </c>
      <c r="P119" t="s">
        <v>125</v>
      </c>
      <c r="Q119">
        <v>180701</v>
      </c>
      <c r="R119" t="b">
        <v>1</v>
      </c>
      <c r="S119" t="s">
        <v>218</v>
      </c>
    </row>
    <row r="120" spans="1:19" x14ac:dyDescent="0.3">
      <c r="A120" t="s">
        <v>126</v>
      </c>
      <c r="B120" t="s">
        <v>1207</v>
      </c>
      <c r="C120">
        <v>148.09736899999999</v>
      </c>
      <c r="D120">
        <v>8.34</v>
      </c>
      <c r="E120">
        <v>1</v>
      </c>
      <c r="F120" t="s">
        <v>895</v>
      </c>
      <c r="G120" t="s">
        <v>173</v>
      </c>
      <c r="H120">
        <v>4</v>
      </c>
      <c r="I120" t="s">
        <v>198</v>
      </c>
      <c r="J120" t="s">
        <v>212</v>
      </c>
      <c r="K120" t="s">
        <v>413</v>
      </c>
      <c r="L120" t="s">
        <v>1208</v>
      </c>
      <c r="M120" t="s">
        <v>197</v>
      </c>
      <c r="N120" t="s">
        <v>197</v>
      </c>
      <c r="O120" t="s">
        <v>1209</v>
      </c>
      <c r="P120" t="s">
        <v>126</v>
      </c>
      <c r="Q120">
        <v>180701</v>
      </c>
      <c r="R120" t="b">
        <v>1</v>
      </c>
      <c r="S120" t="s">
        <v>218</v>
      </c>
    </row>
    <row r="121" spans="1:19" x14ac:dyDescent="0.3">
      <c r="A121" t="s">
        <v>126</v>
      </c>
      <c r="B121" t="s">
        <v>1207</v>
      </c>
      <c r="C121">
        <v>146.08171899999999</v>
      </c>
      <c r="D121">
        <v>8.34</v>
      </c>
      <c r="E121">
        <v>-1</v>
      </c>
      <c r="F121" t="s">
        <v>895</v>
      </c>
      <c r="G121" t="s">
        <v>173</v>
      </c>
      <c r="H121">
        <v>4</v>
      </c>
      <c r="I121" t="s">
        <v>704</v>
      </c>
      <c r="J121" t="s">
        <v>212</v>
      </c>
      <c r="K121" t="s">
        <v>413</v>
      </c>
      <c r="L121" t="s">
        <v>1208</v>
      </c>
      <c r="M121" t="s">
        <v>197</v>
      </c>
      <c r="N121" t="s">
        <v>197</v>
      </c>
      <c r="O121" t="s">
        <v>1209</v>
      </c>
      <c r="P121" t="s">
        <v>126</v>
      </c>
      <c r="Q121">
        <v>180701</v>
      </c>
      <c r="R121" t="b">
        <v>0</v>
      </c>
      <c r="S121" t="s">
        <v>218</v>
      </c>
    </row>
    <row r="122" spans="1:19" x14ac:dyDescent="0.3">
      <c r="A122" t="s">
        <v>112</v>
      </c>
      <c r="B122" t="s">
        <v>1210</v>
      </c>
      <c r="C122">
        <v>132.066069</v>
      </c>
      <c r="D122">
        <v>10.07</v>
      </c>
      <c r="E122">
        <v>1</v>
      </c>
      <c r="F122" t="s">
        <v>895</v>
      </c>
      <c r="G122" t="s">
        <v>170</v>
      </c>
      <c r="H122">
        <v>4</v>
      </c>
      <c r="I122" t="s">
        <v>198</v>
      </c>
      <c r="J122" t="s">
        <v>212</v>
      </c>
      <c r="K122" t="s">
        <v>1211</v>
      </c>
      <c r="L122" t="s">
        <v>1212</v>
      </c>
      <c r="M122" t="s">
        <v>1212</v>
      </c>
      <c r="N122">
        <v>5810</v>
      </c>
      <c r="O122" t="s">
        <v>1213</v>
      </c>
      <c r="P122" t="s">
        <v>1214</v>
      </c>
      <c r="Q122">
        <v>160401</v>
      </c>
      <c r="R122" t="b">
        <v>1</v>
      </c>
      <c r="S122" t="s">
        <v>218</v>
      </c>
    </row>
    <row r="123" spans="1:19" x14ac:dyDescent="0.3">
      <c r="A123" t="s">
        <v>90</v>
      </c>
      <c r="B123" t="s">
        <v>90</v>
      </c>
      <c r="C123">
        <v>110.027576</v>
      </c>
      <c r="D123">
        <v>11.36</v>
      </c>
      <c r="E123">
        <v>1</v>
      </c>
      <c r="F123" t="s">
        <v>895</v>
      </c>
      <c r="G123" t="s">
        <v>173</v>
      </c>
      <c r="H123">
        <v>6</v>
      </c>
      <c r="I123" t="s">
        <v>198</v>
      </c>
      <c r="J123" t="s">
        <v>212</v>
      </c>
      <c r="K123" t="s">
        <v>479</v>
      </c>
      <c r="L123" t="s">
        <v>1215</v>
      </c>
      <c r="M123" t="s">
        <v>1215</v>
      </c>
      <c r="N123">
        <v>107812</v>
      </c>
      <c r="O123" t="s">
        <v>1216</v>
      </c>
      <c r="P123" t="s">
        <v>90</v>
      </c>
      <c r="Q123">
        <v>160401</v>
      </c>
      <c r="R123" t="b">
        <v>1</v>
      </c>
      <c r="S123" t="s">
        <v>928</v>
      </c>
    </row>
    <row r="124" spans="1:19" x14ac:dyDescent="0.3">
      <c r="A124" t="s">
        <v>142</v>
      </c>
      <c r="B124" t="s">
        <v>142</v>
      </c>
      <c r="C124">
        <v>137.046336</v>
      </c>
      <c r="D124">
        <v>5.51</v>
      </c>
      <c r="E124">
        <v>1</v>
      </c>
      <c r="F124" t="s">
        <v>895</v>
      </c>
      <c r="G124" t="s">
        <v>173</v>
      </c>
      <c r="H124">
        <v>4</v>
      </c>
      <c r="I124" t="s">
        <v>198</v>
      </c>
      <c r="J124" t="s">
        <v>212</v>
      </c>
      <c r="K124" t="s">
        <v>294</v>
      </c>
      <c r="L124" t="s">
        <v>295</v>
      </c>
      <c r="M124" t="s">
        <v>295</v>
      </c>
      <c r="N124">
        <v>135398638</v>
      </c>
      <c r="O124" t="s">
        <v>1217</v>
      </c>
      <c r="P124" t="s">
        <v>142</v>
      </c>
      <c r="Q124">
        <v>190514</v>
      </c>
      <c r="R124" t="b">
        <v>1</v>
      </c>
      <c r="S124" t="s">
        <v>1218</v>
      </c>
    </row>
    <row r="125" spans="1:19" x14ac:dyDescent="0.3">
      <c r="A125" t="s">
        <v>142</v>
      </c>
      <c r="B125" t="s">
        <v>142</v>
      </c>
      <c r="C125">
        <v>135.030686</v>
      </c>
      <c r="D125">
        <v>5.51</v>
      </c>
      <c r="E125">
        <v>-1</v>
      </c>
      <c r="F125" t="s">
        <v>895</v>
      </c>
      <c r="G125" t="s">
        <v>173</v>
      </c>
      <c r="H125">
        <v>4</v>
      </c>
      <c r="I125" t="s">
        <v>704</v>
      </c>
      <c r="J125" t="s">
        <v>212</v>
      </c>
      <c r="K125" t="s">
        <v>294</v>
      </c>
      <c r="L125" t="s">
        <v>295</v>
      </c>
      <c r="M125" t="s">
        <v>295</v>
      </c>
      <c r="N125">
        <v>135398638</v>
      </c>
      <c r="O125" t="s">
        <v>1217</v>
      </c>
      <c r="P125" t="s">
        <v>142</v>
      </c>
      <c r="Q125">
        <v>190514</v>
      </c>
      <c r="R125" t="b">
        <v>0</v>
      </c>
      <c r="S125" t="s">
        <v>1218</v>
      </c>
    </row>
    <row r="126" spans="1:19" x14ac:dyDescent="0.3">
      <c r="A126" t="s">
        <v>1221</v>
      </c>
      <c r="B126" t="s">
        <v>1219</v>
      </c>
      <c r="C126">
        <v>146.06058899999999</v>
      </c>
      <c r="D126">
        <v>2.395</v>
      </c>
      <c r="E126">
        <v>-1</v>
      </c>
      <c r="F126" t="s">
        <v>895</v>
      </c>
      <c r="G126" t="s">
        <v>173</v>
      </c>
      <c r="H126">
        <v>4</v>
      </c>
      <c r="I126" t="s">
        <v>704</v>
      </c>
      <c r="J126" t="s">
        <v>212</v>
      </c>
      <c r="K126" t="s">
        <v>237</v>
      </c>
      <c r="L126" t="s">
        <v>1220</v>
      </c>
      <c r="M126" t="s">
        <v>1220</v>
      </c>
      <c r="N126">
        <v>3712</v>
      </c>
      <c r="O126" t="s">
        <v>197</v>
      </c>
      <c r="P126" t="s">
        <v>1219</v>
      </c>
      <c r="Q126">
        <v>160401</v>
      </c>
      <c r="R126" t="b">
        <v>1</v>
      </c>
      <c r="S126" t="s">
        <v>910</v>
      </c>
    </row>
    <row r="127" spans="1:19" x14ac:dyDescent="0.3">
      <c r="A127" t="s">
        <v>1225</v>
      </c>
      <c r="B127" t="s">
        <v>1222</v>
      </c>
      <c r="C127">
        <v>202.05041900000001</v>
      </c>
      <c r="D127">
        <v>2.375</v>
      </c>
      <c r="E127">
        <v>-1</v>
      </c>
      <c r="F127" t="s">
        <v>895</v>
      </c>
      <c r="G127" t="s">
        <v>173</v>
      </c>
      <c r="H127">
        <v>4</v>
      </c>
      <c r="I127" t="s">
        <v>704</v>
      </c>
      <c r="J127" t="s">
        <v>212</v>
      </c>
      <c r="K127" t="s">
        <v>237</v>
      </c>
      <c r="L127" t="s">
        <v>1223</v>
      </c>
      <c r="M127" t="s">
        <v>197</v>
      </c>
      <c r="N127" t="s">
        <v>197</v>
      </c>
      <c r="O127" t="s">
        <v>1224</v>
      </c>
      <c r="P127" t="s">
        <v>1226</v>
      </c>
      <c r="Q127">
        <v>160401</v>
      </c>
      <c r="R127" t="b">
        <v>1</v>
      </c>
      <c r="S127" t="s">
        <v>910</v>
      </c>
    </row>
    <row r="128" spans="1:19" x14ac:dyDescent="0.3">
      <c r="A128" t="s">
        <v>535</v>
      </c>
      <c r="B128" t="s">
        <v>535</v>
      </c>
      <c r="C128">
        <v>269.088596</v>
      </c>
      <c r="D128">
        <v>7.57</v>
      </c>
      <c r="E128">
        <v>1</v>
      </c>
      <c r="F128" t="s">
        <v>895</v>
      </c>
      <c r="G128" t="s">
        <v>173</v>
      </c>
      <c r="H128">
        <v>4</v>
      </c>
      <c r="I128" t="s">
        <v>198</v>
      </c>
      <c r="J128" t="s">
        <v>212</v>
      </c>
      <c r="K128" t="s">
        <v>294</v>
      </c>
      <c r="L128" t="s">
        <v>536</v>
      </c>
      <c r="M128" t="s">
        <v>536</v>
      </c>
      <c r="N128">
        <v>135398641</v>
      </c>
      <c r="O128" t="s">
        <v>537</v>
      </c>
      <c r="P128" t="s">
        <v>535</v>
      </c>
      <c r="Q128">
        <v>180701</v>
      </c>
      <c r="R128" t="b">
        <v>0</v>
      </c>
      <c r="S128" t="s">
        <v>218</v>
      </c>
    </row>
    <row r="129" spans="1:19" x14ac:dyDescent="0.3">
      <c r="A129" t="s">
        <v>535</v>
      </c>
      <c r="B129" t="s">
        <v>535</v>
      </c>
      <c r="C129">
        <v>267.072946</v>
      </c>
      <c r="D129">
        <v>7.57</v>
      </c>
      <c r="E129">
        <v>-1</v>
      </c>
      <c r="F129" t="s">
        <v>895</v>
      </c>
      <c r="G129" t="s">
        <v>173</v>
      </c>
      <c r="H129">
        <v>4</v>
      </c>
      <c r="I129" t="s">
        <v>704</v>
      </c>
      <c r="J129" t="s">
        <v>212</v>
      </c>
      <c r="K129" t="s">
        <v>294</v>
      </c>
      <c r="L129" t="s">
        <v>536</v>
      </c>
      <c r="M129" t="s">
        <v>536</v>
      </c>
      <c r="N129">
        <v>135398641</v>
      </c>
      <c r="O129" t="s">
        <v>537</v>
      </c>
      <c r="P129" t="s">
        <v>535</v>
      </c>
      <c r="Q129">
        <v>180701</v>
      </c>
      <c r="R129" t="b">
        <v>1</v>
      </c>
      <c r="S129" t="s">
        <v>218</v>
      </c>
    </row>
    <row r="130" spans="1:19" x14ac:dyDescent="0.3">
      <c r="A130" t="s">
        <v>1230</v>
      </c>
      <c r="B130" t="s">
        <v>1227</v>
      </c>
      <c r="C130">
        <v>124.99085700000001</v>
      </c>
      <c r="D130">
        <v>7.2</v>
      </c>
      <c r="E130">
        <v>-1</v>
      </c>
      <c r="F130" t="s">
        <v>895</v>
      </c>
      <c r="G130" t="s">
        <v>173</v>
      </c>
      <c r="H130">
        <v>4</v>
      </c>
      <c r="I130" t="s">
        <v>704</v>
      </c>
      <c r="J130" t="s">
        <v>212</v>
      </c>
      <c r="K130" t="s">
        <v>479</v>
      </c>
      <c r="L130" t="s">
        <v>1228</v>
      </c>
      <c r="M130" t="s">
        <v>197</v>
      </c>
      <c r="N130" t="s">
        <v>197</v>
      </c>
      <c r="O130" t="s">
        <v>1229</v>
      </c>
      <c r="P130" t="s">
        <v>1227</v>
      </c>
      <c r="Q130">
        <v>160401</v>
      </c>
      <c r="R130" t="b">
        <v>1</v>
      </c>
      <c r="S130" t="s">
        <v>928</v>
      </c>
    </row>
    <row r="131" spans="1:19" x14ac:dyDescent="0.3">
      <c r="A131" t="s">
        <v>1233</v>
      </c>
      <c r="B131" t="s">
        <v>1231</v>
      </c>
      <c r="C131">
        <v>126.99809999999999</v>
      </c>
      <c r="D131">
        <v>7.2</v>
      </c>
      <c r="E131">
        <v>-1</v>
      </c>
      <c r="F131" t="s">
        <v>895</v>
      </c>
      <c r="G131" t="s">
        <v>197</v>
      </c>
      <c r="H131">
        <v>0.5</v>
      </c>
      <c r="I131" t="s">
        <v>704</v>
      </c>
      <c r="J131" t="s">
        <v>212</v>
      </c>
      <c r="K131" t="s">
        <v>304</v>
      </c>
      <c r="L131" t="s">
        <v>1232</v>
      </c>
      <c r="M131" t="s">
        <v>197</v>
      </c>
      <c r="N131" t="s">
        <v>197</v>
      </c>
      <c r="O131" t="s">
        <v>197</v>
      </c>
      <c r="P131" t="s">
        <v>1231</v>
      </c>
      <c r="Q131">
        <v>160401</v>
      </c>
      <c r="R131" t="b">
        <v>1</v>
      </c>
      <c r="S131" t="s">
        <v>928</v>
      </c>
    </row>
    <row r="132" spans="1:19" x14ac:dyDescent="0.3">
      <c r="A132" t="s">
        <v>1236</v>
      </c>
      <c r="B132" t="s">
        <v>1234</v>
      </c>
      <c r="C132">
        <v>191.01918000000001</v>
      </c>
      <c r="D132">
        <v>15.65</v>
      </c>
      <c r="E132">
        <v>-1</v>
      </c>
      <c r="F132" t="s">
        <v>895</v>
      </c>
      <c r="G132" t="s">
        <v>170</v>
      </c>
      <c r="H132">
        <v>4</v>
      </c>
      <c r="I132" t="s">
        <v>704</v>
      </c>
      <c r="J132" t="s">
        <v>212</v>
      </c>
      <c r="K132" t="s">
        <v>934</v>
      </c>
      <c r="L132" t="s">
        <v>1073</v>
      </c>
      <c r="M132" t="s">
        <v>1073</v>
      </c>
      <c r="N132">
        <v>1198</v>
      </c>
      <c r="O132" t="s">
        <v>1235</v>
      </c>
      <c r="P132" t="s">
        <v>1234</v>
      </c>
      <c r="Q132">
        <v>160401</v>
      </c>
      <c r="R132" t="b">
        <v>1</v>
      </c>
      <c r="S132" t="s">
        <v>1076</v>
      </c>
    </row>
    <row r="133" spans="1:19" x14ac:dyDescent="0.3">
      <c r="A133" t="s">
        <v>1237</v>
      </c>
      <c r="B133" t="s">
        <v>1237</v>
      </c>
      <c r="C133">
        <v>341.10838999999999</v>
      </c>
      <c r="D133">
        <v>12.53</v>
      </c>
      <c r="E133">
        <v>-1</v>
      </c>
      <c r="F133" t="s">
        <v>895</v>
      </c>
      <c r="G133" t="s">
        <v>173</v>
      </c>
      <c r="H133">
        <v>4</v>
      </c>
      <c r="I133" t="s">
        <v>704</v>
      </c>
      <c r="J133" t="s">
        <v>212</v>
      </c>
      <c r="K133" t="s">
        <v>1238</v>
      </c>
      <c r="L133" t="s">
        <v>1239</v>
      </c>
      <c r="M133" t="s">
        <v>197</v>
      </c>
      <c r="N133" t="s">
        <v>197</v>
      </c>
      <c r="O133" t="s">
        <v>1240</v>
      </c>
      <c r="P133" t="s">
        <v>1237</v>
      </c>
      <c r="Q133">
        <v>180701</v>
      </c>
      <c r="R133" t="b">
        <v>1</v>
      </c>
      <c r="S133" t="s">
        <v>910</v>
      </c>
    </row>
    <row r="134" spans="1:19" x14ac:dyDescent="0.3">
      <c r="A134" t="s">
        <v>1237</v>
      </c>
      <c r="B134" t="s">
        <v>1237</v>
      </c>
      <c r="C134">
        <v>343.12403999999998</v>
      </c>
      <c r="D134">
        <v>12.53</v>
      </c>
      <c r="E134">
        <v>1</v>
      </c>
      <c r="F134" t="s">
        <v>895</v>
      </c>
      <c r="G134" t="s">
        <v>173</v>
      </c>
      <c r="H134">
        <v>4</v>
      </c>
      <c r="I134" t="s">
        <v>198</v>
      </c>
      <c r="J134" t="s">
        <v>212</v>
      </c>
      <c r="K134" t="s">
        <v>1238</v>
      </c>
      <c r="L134" t="s">
        <v>1239</v>
      </c>
      <c r="M134" t="s">
        <v>197</v>
      </c>
      <c r="N134" t="s">
        <v>197</v>
      </c>
      <c r="O134" t="s">
        <v>1240</v>
      </c>
      <c r="P134" t="s">
        <v>1237</v>
      </c>
      <c r="Q134">
        <v>180701</v>
      </c>
      <c r="R134" t="b">
        <v>0</v>
      </c>
      <c r="S134" t="s">
        <v>910</v>
      </c>
    </row>
    <row r="135" spans="1:19" x14ac:dyDescent="0.3">
      <c r="A135" t="s">
        <v>52</v>
      </c>
      <c r="B135" t="s">
        <v>1241</v>
      </c>
      <c r="C135">
        <v>90.055503999999999</v>
      </c>
      <c r="D135">
        <v>11.3</v>
      </c>
      <c r="E135">
        <v>1</v>
      </c>
      <c r="F135" t="s">
        <v>895</v>
      </c>
      <c r="G135" t="s">
        <v>170</v>
      </c>
      <c r="H135">
        <v>4</v>
      </c>
      <c r="I135" t="s">
        <v>198</v>
      </c>
      <c r="J135" t="s">
        <v>212</v>
      </c>
      <c r="K135" t="s">
        <v>548</v>
      </c>
      <c r="L135" t="s">
        <v>1039</v>
      </c>
      <c r="M135" t="s">
        <v>197</v>
      </c>
      <c r="N135" t="s">
        <v>197</v>
      </c>
      <c r="O135" t="s">
        <v>1242</v>
      </c>
      <c r="P135" t="s">
        <v>52</v>
      </c>
      <c r="Q135">
        <v>160401</v>
      </c>
      <c r="R135" t="b">
        <v>1</v>
      </c>
      <c r="S135" t="s">
        <v>1042</v>
      </c>
    </row>
    <row r="136" spans="1:19" x14ac:dyDescent="0.3">
      <c r="A136" t="s">
        <v>54</v>
      </c>
      <c r="B136" t="s">
        <v>1243</v>
      </c>
      <c r="C136">
        <v>175.11950100000001</v>
      </c>
      <c r="D136">
        <v>17.93</v>
      </c>
      <c r="E136">
        <v>1</v>
      </c>
      <c r="F136" t="s">
        <v>895</v>
      </c>
      <c r="G136" t="s">
        <v>170</v>
      </c>
      <c r="H136">
        <v>4</v>
      </c>
      <c r="I136" t="s">
        <v>198</v>
      </c>
      <c r="J136" t="s">
        <v>212</v>
      </c>
      <c r="K136" t="s">
        <v>548</v>
      </c>
      <c r="L136" t="s">
        <v>1244</v>
      </c>
      <c r="M136" t="s">
        <v>197</v>
      </c>
      <c r="N136" t="s">
        <v>197</v>
      </c>
      <c r="O136" t="s">
        <v>1245</v>
      </c>
      <c r="P136" t="s">
        <v>54</v>
      </c>
      <c r="Q136">
        <v>160401</v>
      </c>
      <c r="R136" t="b">
        <v>1</v>
      </c>
      <c r="S136" t="s">
        <v>1246</v>
      </c>
    </row>
    <row r="137" spans="1:19" x14ac:dyDescent="0.3">
      <c r="A137" t="s">
        <v>55</v>
      </c>
      <c r="B137" t="s">
        <v>1247</v>
      </c>
      <c r="C137">
        <v>291.13046000000003</v>
      </c>
      <c r="D137">
        <v>13.69</v>
      </c>
      <c r="E137">
        <v>1</v>
      </c>
      <c r="F137" t="s">
        <v>895</v>
      </c>
      <c r="G137" t="s">
        <v>170</v>
      </c>
      <c r="H137">
        <v>4</v>
      </c>
      <c r="I137" t="s">
        <v>198</v>
      </c>
      <c r="J137" t="s">
        <v>212</v>
      </c>
      <c r="K137" t="s">
        <v>1077</v>
      </c>
      <c r="L137" t="s">
        <v>1248</v>
      </c>
      <c r="M137" t="s">
        <v>197</v>
      </c>
      <c r="N137" t="s">
        <v>197</v>
      </c>
      <c r="O137" t="s">
        <v>1249</v>
      </c>
      <c r="P137" t="s">
        <v>1250</v>
      </c>
      <c r="Q137">
        <v>170331</v>
      </c>
      <c r="R137" t="b">
        <v>1</v>
      </c>
      <c r="S137" t="s">
        <v>218</v>
      </c>
    </row>
    <row r="138" spans="1:19" x14ac:dyDescent="0.3">
      <c r="A138" t="s">
        <v>56</v>
      </c>
      <c r="B138" t="s">
        <v>1251</v>
      </c>
      <c r="C138">
        <v>133.061318</v>
      </c>
      <c r="D138">
        <v>11.86</v>
      </c>
      <c r="E138">
        <v>1</v>
      </c>
      <c r="F138" t="s">
        <v>895</v>
      </c>
      <c r="G138" t="s">
        <v>170</v>
      </c>
      <c r="H138">
        <v>4</v>
      </c>
      <c r="I138" t="s">
        <v>198</v>
      </c>
      <c r="J138" t="s">
        <v>212</v>
      </c>
      <c r="K138" t="s">
        <v>548</v>
      </c>
      <c r="L138" t="s">
        <v>1252</v>
      </c>
      <c r="M138" t="s">
        <v>197</v>
      </c>
      <c r="N138" t="s">
        <v>197</v>
      </c>
      <c r="O138" t="s">
        <v>1253</v>
      </c>
      <c r="P138" t="s">
        <v>56</v>
      </c>
      <c r="Q138">
        <v>160401</v>
      </c>
      <c r="R138" t="b">
        <v>1</v>
      </c>
      <c r="S138" t="s">
        <v>928</v>
      </c>
    </row>
    <row r="139" spans="1:19" x14ac:dyDescent="0.3">
      <c r="A139" t="s">
        <v>57</v>
      </c>
      <c r="B139" t="s">
        <v>1254</v>
      </c>
      <c r="C139">
        <v>134.045334</v>
      </c>
      <c r="D139">
        <v>12.86</v>
      </c>
      <c r="E139">
        <v>1</v>
      </c>
      <c r="F139" t="s">
        <v>895</v>
      </c>
      <c r="G139" t="s">
        <v>170</v>
      </c>
      <c r="H139">
        <v>4</v>
      </c>
      <c r="I139" t="s">
        <v>198</v>
      </c>
      <c r="J139" t="s">
        <v>212</v>
      </c>
      <c r="K139" t="s">
        <v>548</v>
      </c>
      <c r="L139" t="s">
        <v>1255</v>
      </c>
      <c r="M139" t="s">
        <v>197</v>
      </c>
      <c r="N139" t="s">
        <v>197</v>
      </c>
      <c r="O139" t="s">
        <v>1256</v>
      </c>
      <c r="P139" t="s">
        <v>57</v>
      </c>
      <c r="Q139">
        <v>160401</v>
      </c>
      <c r="R139" t="b">
        <v>1</v>
      </c>
      <c r="S139" t="s">
        <v>928</v>
      </c>
    </row>
    <row r="140" spans="1:19" x14ac:dyDescent="0.3">
      <c r="A140" t="s">
        <v>67</v>
      </c>
      <c r="B140" t="s">
        <v>1257</v>
      </c>
      <c r="C140">
        <v>223.075255</v>
      </c>
      <c r="D140">
        <v>13.14</v>
      </c>
      <c r="E140">
        <v>1</v>
      </c>
      <c r="F140" t="s">
        <v>895</v>
      </c>
      <c r="G140" t="s">
        <v>173</v>
      </c>
      <c r="H140">
        <v>4</v>
      </c>
      <c r="I140" t="s">
        <v>198</v>
      </c>
      <c r="J140" t="s">
        <v>212</v>
      </c>
      <c r="K140" t="s">
        <v>713</v>
      </c>
      <c r="L140" t="s">
        <v>1258</v>
      </c>
      <c r="M140" t="s">
        <v>1258</v>
      </c>
      <c r="N140">
        <v>439258</v>
      </c>
      <c r="O140" t="s">
        <v>1259</v>
      </c>
      <c r="P140" t="s">
        <v>67</v>
      </c>
      <c r="Q140">
        <v>160401</v>
      </c>
      <c r="R140" t="b">
        <v>1</v>
      </c>
      <c r="S140" t="s">
        <v>928</v>
      </c>
    </row>
    <row r="141" spans="1:19" x14ac:dyDescent="0.3">
      <c r="A141" t="s">
        <v>1263</v>
      </c>
      <c r="B141" t="s">
        <v>1260</v>
      </c>
      <c r="C141">
        <v>167.99667099999999</v>
      </c>
      <c r="D141">
        <v>12.15</v>
      </c>
      <c r="E141">
        <v>-1</v>
      </c>
      <c r="F141" t="s">
        <v>895</v>
      </c>
      <c r="G141" t="s">
        <v>173</v>
      </c>
      <c r="H141">
        <v>4</v>
      </c>
      <c r="I141" t="s">
        <v>704</v>
      </c>
      <c r="J141" t="s">
        <v>212</v>
      </c>
      <c r="K141" t="s">
        <v>479</v>
      </c>
      <c r="L141" t="s">
        <v>1261</v>
      </c>
      <c r="M141" t="s">
        <v>1261</v>
      </c>
      <c r="N141">
        <v>72886</v>
      </c>
      <c r="O141" t="s">
        <v>1262</v>
      </c>
      <c r="P141" t="s">
        <v>1264</v>
      </c>
      <c r="Q141">
        <v>160401</v>
      </c>
      <c r="R141" t="b">
        <v>1</v>
      </c>
      <c r="S141" t="s">
        <v>218</v>
      </c>
    </row>
    <row r="142" spans="1:19" x14ac:dyDescent="0.3">
      <c r="A142" t="s">
        <v>1267</v>
      </c>
      <c r="B142" t="s">
        <v>1265</v>
      </c>
      <c r="C142">
        <v>171.01609999999999</v>
      </c>
      <c r="D142">
        <v>12.15</v>
      </c>
      <c r="E142">
        <v>-1</v>
      </c>
      <c r="F142" t="s">
        <v>895</v>
      </c>
      <c r="G142" t="s">
        <v>197</v>
      </c>
      <c r="H142">
        <v>1</v>
      </c>
      <c r="I142" t="s">
        <v>704</v>
      </c>
      <c r="J142" t="s">
        <v>212</v>
      </c>
      <c r="K142" t="s">
        <v>304</v>
      </c>
      <c r="L142" t="s">
        <v>1266</v>
      </c>
      <c r="M142" t="s">
        <v>197</v>
      </c>
      <c r="N142" t="s">
        <v>197</v>
      </c>
      <c r="O142" t="s">
        <v>197</v>
      </c>
      <c r="P142" t="s">
        <v>1265</v>
      </c>
      <c r="Q142">
        <v>160401</v>
      </c>
      <c r="R142" t="b">
        <v>1</v>
      </c>
      <c r="S142" t="s">
        <v>218</v>
      </c>
    </row>
    <row r="143" spans="1:19" x14ac:dyDescent="0.3">
      <c r="A143" t="s">
        <v>1271</v>
      </c>
      <c r="B143" t="s">
        <v>1268</v>
      </c>
      <c r="C143">
        <v>122.027576</v>
      </c>
      <c r="D143">
        <v>7</v>
      </c>
      <c r="E143">
        <v>1</v>
      </c>
      <c r="F143" t="s">
        <v>895</v>
      </c>
      <c r="G143" t="s">
        <v>197</v>
      </c>
      <c r="H143" t="s">
        <v>197</v>
      </c>
      <c r="I143" t="s">
        <v>198</v>
      </c>
      <c r="J143" t="s">
        <v>212</v>
      </c>
      <c r="K143" t="s">
        <v>548</v>
      </c>
      <c r="L143" t="s">
        <v>1269</v>
      </c>
      <c r="M143" t="s">
        <v>1269</v>
      </c>
      <c r="N143">
        <v>5862</v>
      </c>
      <c r="O143" t="s">
        <v>1270</v>
      </c>
      <c r="P143" t="s">
        <v>1271</v>
      </c>
      <c r="Q143" t="s">
        <v>197</v>
      </c>
      <c r="R143" t="b">
        <v>1</v>
      </c>
      <c r="S143" t="s">
        <v>910</v>
      </c>
    </row>
    <row r="144" spans="1:19" x14ac:dyDescent="0.3">
      <c r="A144" t="s">
        <v>131</v>
      </c>
      <c r="B144" t="s">
        <v>1272</v>
      </c>
      <c r="C144">
        <v>154.01740599999999</v>
      </c>
      <c r="D144">
        <v>10.74</v>
      </c>
      <c r="E144">
        <v>1</v>
      </c>
      <c r="F144" t="s">
        <v>895</v>
      </c>
      <c r="G144" t="s">
        <v>173</v>
      </c>
      <c r="H144">
        <v>5</v>
      </c>
      <c r="I144" t="s">
        <v>198</v>
      </c>
      <c r="J144" t="s">
        <v>212</v>
      </c>
      <c r="K144" t="s">
        <v>479</v>
      </c>
      <c r="L144" t="s">
        <v>1273</v>
      </c>
      <c r="M144" t="s">
        <v>1273</v>
      </c>
      <c r="N144">
        <v>1549098</v>
      </c>
      <c r="O144" t="s">
        <v>1274</v>
      </c>
      <c r="P144" t="s">
        <v>1275</v>
      </c>
      <c r="Q144">
        <v>190514</v>
      </c>
      <c r="R144" t="b">
        <v>0</v>
      </c>
      <c r="S144" t="s">
        <v>218</v>
      </c>
    </row>
    <row r="145" spans="1:19" x14ac:dyDescent="0.3">
      <c r="A145" t="s">
        <v>131</v>
      </c>
      <c r="B145" t="s">
        <v>1272</v>
      </c>
      <c r="C145">
        <v>152.001756</v>
      </c>
      <c r="D145">
        <v>10.74</v>
      </c>
      <c r="E145">
        <v>-1</v>
      </c>
      <c r="F145" t="s">
        <v>895</v>
      </c>
      <c r="G145" t="s">
        <v>173</v>
      </c>
      <c r="H145">
        <v>5</v>
      </c>
      <c r="I145" t="s">
        <v>704</v>
      </c>
      <c r="J145" t="s">
        <v>212</v>
      </c>
      <c r="K145" t="s">
        <v>479</v>
      </c>
      <c r="L145" t="s">
        <v>1273</v>
      </c>
      <c r="M145" t="s">
        <v>1273</v>
      </c>
      <c r="N145">
        <v>1549098</v>
      </c>
      <c r="O145" t="s">
        <v>1274</v>
      </c>
      <c r="P145" t="s">
        <v>1275</v>
      </c>
      <c r="Q145">
        <v>190514</v>
      </c>
      <c r="R145" t="b">
        <v>1</v>
      </c>
      <c r="S145" t="s">
        <v>218</v>
      </c>
    </row>
    <row r="146" spans="1:19" x14ac:dyDescent="0.3">
      <c r="A146" t="s">
        <v>65</v>
      </c>
      <c r="B146" t="s">
        <v>543</v>
      </c>
      <c r="C146">
        <v>179.04903999999999</v>
      </c>
      <c r="D146">
        <v>9.5299999999999994</v>
      </c>
      <c r="E146">
        <v>1</v>
      </c>
      <c r="F146" t="s">
        <v>895</v>
      </c>
      <c r="G146" t="s">
        <v>170</v>
      </c>
      <c r="H146">
        <v>5</v>
      </c>
      <c r="I146" t="s">
        <v>198</v>
      </c>
      <c r="J146" t="s">
        <v>212</v>
      </c>
      <c r="K146" t="s">
        <v>544</v>
      </c>
      <c r="L146" t="s">
        <v>545</v>
      </c>
      <c r="M146" t="s">
        <v>197</v>
      </c>
      <c r="N146" t="s">
        <v>197</v>
      </c>
      <c r="O146" t="s">
        <v>546</v>
      </c>
      <c r="P146" t="s">
        <v>65</v>
      </c>
      <c r="Q146">
        <v>170331</v>
      </c>
      <c r="R146" t="b">
        <v>0</v>
      </c>
      <c r="S146" t="s">
        <v>1276</v>
      </c>
    </row>
    <row r="147" spans="1:19" x14ac:dyDescent="0.3">
      <c r="A147" t="s">
        <v>68</v>
      </c>
      <c r="B147" t="s">
        <v>1277</v>
      </c>
      <c r="C147">
        <v>241.031677</v>
      </c>
      <c r="D147">
        <v>13.1</v>
      </c>
      <c r="E147">
        <v>1</v>
      </c>
      <c r="F147" t="s">
        <v>895</v>
      </c>
      <c r="G147" t="s">
        <v>170</v>
      </c>
      <c r="H147">
        <v>4</v>
      </c>
      <c r="I147" t="s">
        <v>198</v>
      </c>
      <c r="J147" t="s">
        <v>212</v>
      </c>
      <c r="K147" t="s">
        <v>548</v>
      </c>
      <c r="L147" t="s">
        <v>1278</v>
      </c>
      <c r="M147" t="s">
        <v>1278</v>
      </c>
      <c r="N147">
        <v>67678</v>
      </c>
      <c r="O147" t="s">
        <v>1279</v>
      </c>
      <c r="P147" t="s">
        <v>68</v>
      </c>
      <c r="Q147">
        <v>160401</v>
      </c>
      <c r="R147" t="b">
        <v>1</v>
      </c>
      <c r="S147" t="s">
        <v>928</v>
      </c>
    </row>
    <row r="148" spans="1:19" x14ac:dyDescent="0.3">
      <c r="A148" t="s">
        <v>76</v>
      </c>
      <c r="B148" t="s">
        <v>1280</v>
      </c>
      <c r="C148">
        <v>148.06098399999999</v>
      </c>
      <c r="D148">
        <v>12.41</v>
      </c>
      <c r="E148">
        <v>1</v>
      </c>
      <c r="F148" t="s">
        <v>895</v>
      </c>
      <c r="G148" t="s">
        <v>170</v>
      </c>
      <c r="H148">
        <v>4</v>
      </c>
      <c r="I148" t="s">
        <v>198</v>
      </c>
      <c r="J148" t="s">
        <v>212</v>
      </c>
      <c r="K148" t="s">
        <v>548</v>
      </c>
      <c r="L148" t="s">
        <v>1048</v>
      </c>
      <c r="M148" t="s">
        <v>197</v>
      </c>
      <c r="N148" t="s">
        <v>197</v>
      </c>
      <c r="O148" t="s">
        <v>1281</v>
      </c>
      <c r="P148" t="s">
        <v>76</v>
      </c>
      <c r="Q148">
        <v>160401</v>
      </c>
      <c r="R148" t="b">
        <v>1</v>
      </c>
      <c r="S148" t="s">
        <v>1282</v>
      </c>
    </row>
    <row r="149" spans="1:19" x14ac:dyDescent="0.3">
      <c r="A149" t="s">
        <v>77</v>
      </c>
      <c r="B149" t="s">
        <v>1283</v>
      </c>
      <c r="C149">
        <v>147.07696799999999</v>
      </c>
      <c r="D149">
        <v>11.7</v>
      </c>
      <c r="E149">
        <v>1</v>
      </c>
      <c r="F149" t="s">
        <v>895</v>
      </c>
      <c r="G149" t="s">
        <v>170</v>
      </c>
      <c r="H149">
        <v>4</v>
      </c>
      <c r="I149" t="s">
        <v>198</v>
      </c>
      <c r="J149" t="s">
        <v>212</v>
      </c>
      <c r="K149" t="s">
        <v>548</v>
      </c>
      <c r="L149" t="s">
        <v>1284</v>
      </c>
      <c r="M149" t="s">
        <v>197</v>
      </c>
      <c r="N149" t="s">
        <v>197</v>
      </c>
      <c r="O149" t="s">
        <v>1285</v>
      </c>
      <c r="P149" t="s">
        <v>77</v>
      </c>
      <c r="Q149">
        <v>160401</v>
      </c>
      <c r="R149" t="b">
        <v>1</v>
      </c>
      <c r="S149" t="s">
        <v>218</v>
      </c>
    </row>
    <row r="150" spans="1:19" x14ac:dyDescent="0.3">
      <c r="A150" t="s">
        <v>84</v>
      </c>
      <c r="B150" t="s">
        <v>1286</v>
      </c>
      <c r="C150">
        <v>156.077302</v>
      </c>
      <c r="D150">
        <v>11.45</v>
      </c>
      <c r="E150">
        <v>1</v>
      </c>
      <c r="F150" t="s">
        <v>895</v>
      </c>
      <c r="G150" t="s">
        <v>170</v>
      </c>
      <c r="H150">
        <v>4</v>
      </c>
      <c r="I150" t="s">
        <v>198</v>
      </c>
      <c r="J150" t="s">
        <v>212</v>
      </c>
      <c r="K150" t="s">
        <v>548</v>
      </c>
      <c r="L150" t="s">
        <v>1287</v>
      </c>
      <c r="M150" t="s">
        <v>197</v>
      </c>
      <c r="N150" t="s">
        <v>197</v>
      </c>
      <c r="O150" t="s">
        <v>1288</v>
      </c>
      <c r="P150" t="s">
        <v>84</v>
      </c>
      <c r="Q150">
        <v>160401</v>
      </c>
      <c r="R150" t="b">
        <v>1</v>
      </c>
      <c r="S150" t="s">
        <v>928</v>
      </c>
    </row>
    <row r="151" spans="1:19" x14ac:dyDescent="0.3">
      <c r="A151" t="s">
        <v>1289</v>
      </c>
      <c r="B151" t="s">
        <v>1289</v>
      </c>
      <c r="C151">
        <v>136.043226</v>
      </c>
      <c r="D151">
        <v>8.6999999999999993</v>
      </c>
      <c r="E151">
        <v>1</v>
      </c>
      <c r="F151" t="s">
        <v>895</v>
      </c>
      <c r="G151" t="s">
        <v>173</v>
      </c>
      <c r="H151">
        <v>4</v>
      </c>
      <c r="I151" t="s">
        <v>198</v>
      </c>
      <c r="J151" t="s">
        <v>212</v>
      </c>
      <c r="K151" t="s">
        <v>713</v>
      </c>
      <c r="L151" t="s">
        <v>1290</v>
      </c>
      <c r="M151" t="s">
        <v>1290</v>
      </c>
      <c r="N151">
        <v>91552</v>
      </c>
      <c r="O151" t="s">
        <v>1291</v>
      </c>
      <c r="P151" t="s">
        <v>1292</v>
      </c>
      <c r="Q151">
        <v>160401</v>
      </c>
      <c r="R151" t="b">
        <v>1</v>
      </c>
      <c r="S151" t="s">
        <v>910</v>
      </c>
    </row>
    <row r="152" spans="1:19" x14ac:dyDescent="0.3">
      <c r="A152" t="s">
        <v>87</v>
      </c>
      <c r="B152" t="s">
        <v>1293</v>
      </c>
      <c r="C152">
        <v>269.06297699999999</v>
      </c>
      <c r="D152">
        <v>12.58</v>
      </c>
      <c r="E152">
        <v>1</v>
      </c>
      <c r="F152" t="s">
        <v>895</v>
      </c>
      <c r="G152" t="s">
        <v>170</v>
      </c>
      <c r="H152">
        <v>4</v>
      </c>
      <c r="I152" t="s">
        <v>198</v>
      </c>
      <c r="J152" t="s">
        <v>212</v>
      </c>
      <c r="K152" t="s">
        <v>413</v>
      </c>
      <c r="L152" t="s">
        <v>1294</v>
      </c>
      <c r="M152" t="s">
        <v>1294</v>
      </c>
      <c r="N152">
        <v>439579</v>
      </c>
      <c r="O152" t="s">
        <v>1295</v>
      </c>
      <c r="P152" t="s">
        <v>87</v>
      </c>
      <c r="Q152">
        <v>170331</v>
      </c>
      <c r="R152" t="b">
        <v>1</v>
      </c>
      <c r="S152" t="s">
        <v>928</v>
      </c>
    </row>
    <row r="153" spans="1:19" x14ac:dyDescent="0.3">
      <c r="A153" t="s">
        <v>88</v>
      </c>
      <c r="B153" t="s">
        <v>1296</v>
      </c>
      <c r="C153">
        <v>120.066069</v>
      </c>
      <c r="D153">
        <v>11.32</v>
      </c>
      <c r="E153">
        <v>1</v>
      </c>
      <c r="F153" t="s">
        <v>895</v>
      </c>
      <c r="G153" t="s">
        <v>170</v>
      </c>
      <c r="H153">
        <v>4</v>
      </c>
      <c r="I153" t="s">
        <v>198</v>
      </c>
      <c r="J153" t="s">
        <v>212</v>
      </c>
      <c r="K153" t="s">
        <v>413</v>
      </c>
      <c r="L153" t="s">
        <v>1297</v>
      </c>
      <c r="M153" t="s">
        <v>1297</v>
      </c>
      <c r="N153">
        <v>12647</v>
      </c>
      <c r="O153" t="s">
        <v>1298</v>
      </c>
      <c r="P153" t="s">
        <v>88</v>
      </c>
      <c r="Q153">
        <v>170331</v>
      </c>
      <c r="R153" t="b">
        <v>1</v>
      </c>
      <c r="S153" t="s">
        <v>1299</v>
      </c>
    </row>
    <row r="154" spans="1:19" x14ac:dyDescent="0.3">
      <c r="A154" t="s">
        <v>89</v>
      </c>
      <c r="B154" t="s">
        <v>1300</v>
      </c>
      <c r="C154">
        <v>163.10826800000001</v>
      </c>
      <c r="D154">
        <v>16.37</v>
      </c>
      <c r="E154">
        <v>1</v>
      </c>
      <c r="F154" t="s">
        <v>895</v>
      </c>
      <c r="G154" t="s">
        <v>170</v>
      </c>
      <c r="H154">
        <v>4</v>
      </c>
      <c r="I154" t="s">
        <v>198</v>
      </c>
      <c r="J154" t="s">
        <v>212</v>
      </c>
      <c r="K154" t="s">
        <v>1211</v>
      </c>
      <c r="L154" t="s">
        <v>1301</v>
      </c>
      <c r="M154" t="s">
        <v>197</v>
      </c>
      <c r="N154" t="s">
        <v>197</v>
      </c>
      <c r="O154" t="s">
        <v>1302</v>
      </c>
      <c r="P154" t="s">
        <v>89</v>
      </c>
      <c r="Q154">
        <v>160401</v>
      </c>
      <c r="R154" t="b">
        <v>1</v>
      </c>
      <c r="S154" t="s">
        <v>218</v>
      </c>
    </row>
    <row r="155" spans="1:19" x14ac:dyDescent="0.3">
      <c r="A155" t="s">
        <v>1306</v>
      </c>
      <c r="B155" t="s">
        <v>1303</v>
      </c>
      <c r="C155">
        <v>205.03569899999999</v>
      </c>
      <c r="D155">
        <v>2.42</v>
      </c>
      <c r="E155">
        <v>-1</v>
      </c>
      <c r="F155" t="s">
        <v>895</v>
      </c>
      <c r="G155" t="s">
        <v>170</v>
      </c>
      <c r="H155">
        <v>4</v>
      </c>
      <c r="I155" t="s">
        <v>704</v>
      </c>
      <c r="J155" t="s">
        <v>212</v>
      </c>
      <c r="K155" t="s">
        <v>934</v>
      </c>
      <c r="L155" t="s">
        <v>1304</v>
      </c>
      <c r="M155" t="s">
        <v>1304</v>
      </c>
      <c r="N155">
        <v>6112</v>
      </c>
      <c r="O155" t="s">
        <v>1305</v>
      </c>
      <c r="P155" t="s">
        <v>1303</v>
      </c>
      <c r="Q155">
        <v>160401</v>
      </c>
      <c r="R155" t="b">
        <v>1</v>
      </c>
      <c r="S155" t="s">
        <v>218</v>
      </c>
    </row>
    <row r="156" spans="1:19" x14ac:dyDescent="0.3">
      <c r="A156" t="s">
        <v>91</v>
      </c>
      <c r="B156" t="s">
        <v>1307</v>
      </c>
      <c r="C156">
        <v>132.10245399999999</v>
      </c>
      <c r="D156">
        <v>8.17</v>
      </c>
      <c r="E156">
        <v>1</v>
      </c>
      <c r="F156" t="s">
        <v>895</v>
      </c>
      <c r="G156" t="s">
        <v>170</v>
      </c>
      <c r="H156">
        <v>4</v>
      </c>
      <c r="I156" t="s">
        <v>198</v>
      </c>
      <c r="J156" t="s">
        <v>212</v>
      </c>
      <c r="K156" t="s">
        <v>548</v>
      </c>
      <c r="L156" t="s">
        <v>1044</v>
      </c>
      <c r="M156" t="s">
        <v>197</v>
      </c>
      <c r="N156" t="s">
        <v>197</v>
      </c>
      <c r="O156" t="s">
        <v>1308</v>
      </c>
      <c r="P156" t="s">
        <v>91</v>
      </c>
      <c r="Q156">
        <v>160401</v>
      </c>
      <c r="R156" t="b">
        <v>1</v>
      </c>
      <c r="S156" t="s">
        <v>1309</v>
      </c>
    </row>
    <row r="157" spans="1:19" x14ac:dyDescent="0.3">
      <c r="A157" t="s">
        <v>153</v>
      </c>
      <c r="B157" t="s">
        <v>153</v>
      </c>
      <c r="C157">
        <v>133.09889999999999</v>
      </c>
      <c r="D157">
        <v>8.17</v>
      </c>
      <c r="E157">
        <v>1</v>
      </c>
      <c r="F157" t="s">
        <v>895</v>
      </c>
      <c r="G157" t="s">
        <v>197</v>
      </c>
      <c r="H157">
        <v>0.5</v>
      </c>
      <c r="I157" t="s">
        <v>198</v>
      </c>
      <c r="J157" t="s">
        <v>212</v>
      </c>
      <c r="K157" t="s">
        <v>304</v>
      </c>
      <c r="L157" t="s">
        <v>1310</v>
      </c>
      <c r="M157" t="s">
        <v>197</v>
      </c>
      <c r="N157" t="s">
        <v>197</v>
      </c>
      <c r="O157" t="s">
        <v>197</v>
      </c>
      <c r="P157" t="s">
        <v>153</v>
      </c>
      <c r="Q157">
        <v>160401</v>
      </c>
      <c r="R157" t="b">
        <v>1</v>
      </c>
      <c r="S157" t="s">
        <v>218</v>
      </c>
    </row>
    <row r="158" spans="1:19" x14ac:dyDescent="0.3">
      <c r="A158" t="s">
        <v>551</v>
      </c>
      <c r="B158" t="s">
        <v>547</v>
      </c>
      <c r="C158">
        <v>209.09261799999999</v>
      </c>
      <c r="D158">
        <v>4.3449999999999998</v>
      </c>
      <c r="E158">
        <v>1</v>
      </c>
      <c r="F158" t="s">
        <v>895</v>
      </c>
      <c r="G158" t="s">
        <v>197</v>
      </c>
      <c r="H158" t="s">
        <v>197</v>
      </c>
      <c r="I158" t="s">
        <v>198</v>
      </c>
      <c r="J158" t="s">
        <v>212</v>
      </c>
      <c r="K158" t="s">
        <v>548</v>
      </c>
      <c r="L158" t="s">
        <v>549</v>
      </c>
      <c r="M158" t="s">
        <v>549</v>
      </c>
      <c r="N158">
        <v>161166</v>
      </c>
      <c r="O158" t="s">
        <v>550</v>
      </c>
      <c r="P158" t="s">
        <v>551</v>
      </c>
      <c r="Q158">
        <v>160401</v>
      </c>
      <c r="R158" t="b">
        <v>0</v>
      </c>
      <c r="S158" t="s">
        <v>1276</v>
      </c>
    </row>
    <row r="159" spans="1:19" x14ac:dyDescent="0.3">
      <c r="A159" t="s">
        <v>92</v>
      </c>
      <c r="B159" t="s">
        <v>1311</v>
      </c>
      <c r="C159">
        <v>132.10245399999999</v>
      </c>
      <c r="D159">
        <v>7.63</v>
      </c>
      <c r="E159">
        <v>1</v>
      </c>
      <c r="F159" t="s">
        <v>895</v>
      </c>
      <c r="G159" t="s">
        <v>170</v>
      </c>
      <c r="H159">
        <v>4</v>
      </c>
      <c r="I159" t="s">
        <v>198</v>
      </c>
      <c r="J159" t="s">
        <v>212</v>
      </c>
      <c r="K159" t="s">
        <v>548</v>
      </c>
      <c r="L159" t="s">
        <v>1044</v>
      </c>
      <c r="M159" t="s">
        <v>197</v>
      </c>
      <c r="N159" t="s">
        <v>197</v>
      </c>
      <c r="O159" t="s">
        <v>1312</v>
      </c>
      <c r="P159" t="s">
        <v>92</v>
      </c>
      <c r="Q159">
        <v>160401</v>
      </c>
      <c r="R159" t="b">
        <v>1</v>
      </c>
      <c r="S159" t="s">
        <v>1309</v>
      </c>
    </row>
    <row r="160" spans="1:19" x14ac:dyDescent="0.3">
      <c r="A160" t="s">
        <v>93</v>
      </c>
      <c r="B160" t="s">
        <v>1313</v>
      </c>
      <c r="C160">
        <v>147.11335299999999</v>
      </c>
      <c r="D160">
        <v>17.5</v>
      </c>
      <c r="E160">
        <v>1</v>
      </c>
      <c r="F160" t="s">
        <v>895</v>
      </c>
      <c r="G160" t="s">
        <v>170</v>
      </c>
      <c r="H160">
        <v>4</v>
      </c>
      <c r="I160" t="s">
        <v>198</v>
      </c>
      <c r="J160" t="s">
        <v>212</v>
      </c>
      <c r="K160" t="s">
        <v>548</v>
      </c>
      <c r="L160" t="s">
        <v>1314</v>
      </c>
      <c r="M160" t="s">
        <v>197</v>
      </c>
      <c r="N160" t="s">
        <v>197</v>
      </c>
      <c r="O160" t="s">
        <v>1315</v>
      </c>
      <c r="P160" t="s">
        <v>93</v>
      </c>
      <c r="Q160">
        <v>160401</v>
      </c>
      <c r="R160" t="b">
        <v>1</v>
      </c>
      <c r="S160" t="s">
        <v>218</v>
      </c>
    </row>
    <row r="161" spans="1:19" x14ac:dyDescent="0.3">
      <c r="A161" t="s">
        <v>94</v>
      </c>
      <c r="B161" t="s">
        <v>1316</v>
      </c>
      <c r="C161">
        <v>150.058876</v>
      </c>
      <c r="D161">
        <v>7.96</v>
      </c>
      <c r="E161">
        <v>1</v>
      </c>
      <c r="F161" t="s">
        <v>895</v>
      </c>
      <c r="G161" t="s">
        <v>170</v>
      </c>
      <c r="H161">
        <v>4</v>
      </c>
      <c r="I161" t="s">
        <v>198</v>
      </c>
      <c r="J161" t="s">
        <v>212</v>
      </c>
      <c r="K161" t="s">
        <v>548</v>
      </c>
      <c r="L161" t="s">
        <v>1317</v>
      </c>
      <c r="M161" t="s">
        <v>197</v>
      </c>
      <c r="N161" t="s">
        <v>197</v>
      </c>
      <c r="O161" t="s">
        <v>1318</v>
      </c>
      <c r="P161" t="s">
        <v>94</v>
      </c>
      <c r="Q161">
        <v>160401</v>
      </c>
      <c r="R161" t="b">
        <v>1</v>
      </c>
      <c r="S161" t="s">
        <v>1319</v>
      </c>
    </row>
    <row r="162" spans="1:19" x14ac:dyDescent="0.3">
      <c r="A162" t="s">
        <v>95</v>
      </c>
      <c r="B162" t="s">
        <v>1320</v>
      </c>
      <c r="C162">
        <v>166.05379099999999</v>
      </c>
      <c r="D162">
        <v>9.73</v>
      </c>
      <c r="E162">
        <v>1</v>
      </c>
      <c r="F162" t="s">
        <v>895</v>
      </c>
      <c r="G162" t="s">
        <v>170</v>
      </c>
      <c r="H162">
        <v>4</v>
      </c>
      <c r="I162" t="s">
        <v>198</v>
      </c>
      <c r="J162" t="s">
        <v>212</v>
      </c>
      <c r="K162" t="s">
        <v>975</v>
      </c>
      <c r="L162" t="s">
        <v>1321</v>
      </c>
      <c r="M162" t="s">
        <v>197</v>
      </c>
      <c r="N162" t="s">
        <v>197</v>
      </c>
      <c r="O162" t="s">
        <v>1322</v>
      </c>
      <c r="P162" t="s">
        <v>1323</v>
      </c>
      <c r="Q162">
        <v>170331</v>
      </c>
      <c r="R162" t="b">
        <v>1</v>
      </c>
      <c r="S162" t="s">
        <v>218</v>
      </c>
    </row>
    <row r="163" spans="1:19" x14ac:dyDescent="0.3">
      <c r="A163" t="s">
        <v>154</v>
      </c>
      <c r="B163" t="s">
        <v>1324</v>
      </c>
      <c r="C163">
        <v>153.0771</v>
      </c>
      <c r="D163">
        <v>7.96</v>
      </c>
      <c r="E163">
        <v>1</v>
      </c>
      <c r="F163" t="s">
        <v>895</v>
      </c>
      <c r="G163" t="s">
        <v>197</v>
      </c>
      <c r="H163">
        <v>1</v>
      </c>
      <c r="I163" t="s">
        <v>198</v>
      </c>
      <c r="J163" t="s">
        <v>212</v>
      </c>
      <c r="K163" t="s">
        <v>304</v>
      </c>
      <c r="L163" t="s">
        <v>1325</v>
      </c>
      <c r="M163" t="s">
        <v>197</v>
      </c>
      <c r="N163" t="s">
        <v>197</v>
      </c>
      <c r="O163" t="s">
        <v>197</v>
      </c>
      <c r="P163" t="s">
        <v>1324</v>
      </c>
      <c r="Q163">
        <v>160401</v>
      </c>
      <c r="R163" t="b">
        <v>1</v>
      </c>
      <c r="S163" t="s">
        <v>1319</v>
      </c>
    </row>
    <row r="164" spans="1:19" x14ac:dyDescent="0.3">
      <c r="A164" t="s">
        <v>101</v>
      </c>
      <c r="B164" t="s">
        <v>1326</v>
      </c>
      <c r="C164">
        <v>133.097703</v>
      </c>
      <c r="D164">
        <v>16.79</v>
      </c>
      <c r="E164">
        <v>1</v>
      </c>
      <c r="F164" t="s">
        <v>895</v>
      </c>
      <c r="G164" t="s">
        <v>170</v>
      </c>
      <c r="H164">
        <v>5</v>
      </c>
      <c r="I164" t="s">
        <v>198</v>
      </c>
      <c r="J164" t="s">
        <v>212</v>
      </c>
      <c r="K164" t="s">
        <v>1077</v>
      </c>
      <c r="L164" t="s">
        <v>1327</v>
      </c>
      <c r="M164" t="s">
        <v>1327</v>
      </c>
      <c r="N164">
        <v>6262</v>
      </c>
      <c r="O164" t="s">
        <v>1328</v>
      </c>
      <c r="P164" t="s">
        <v>101</v>
      </c>
      <c r="Q164">
        <v>170331</v>
      </c>
      <c r="R164" t="b">
        <v>1</v>
      </c>
      <c r="S164" t="s">
        <v>218</v>
      </c>
    </row>
    <row r="165" spans="1:19" x14ac:dyDescent="0.3">
      <c r="A165" t="s">
        <v>103</v>
      </c>
      <c r="B165" t="s">
        <v>1329</v>
      </c>
      <c r="C165">
        <v>116.07115400000001</v>
      </c>
      <c r="D165">
        <v>9.49</v>
      </c>
      <c r="E165">
        <v>1</v>
      </c>
      <c r="F165" t="s">
        <v>895</v>
      </c>
      <c r="G165" t="s">
        <v>170</v>
      </c>
      <c r="H165">
        <v>4</v>
      </c>
      <c r="I165" t="s">
        <v>198</v>
      </c>
      <c r="J165" t="s">
        <v>212</v>
      </c>
      <c r="K165" t="s">
        <v>548</v>
      </c>
      <c r="L165" t="s">
        <v>1330</v>
      </c>
      <c r="M165" t="s">
        <v>197</v>
      </c>
      <c r="N165" t="s">
        <v>197</v>
      </c>
      <c r="O165" t="s">
        <v>1331</v>
      </c>
      <c r="P165" t="s">
        <v>103</v>
      </c>
      <c r="Q165">
        <v>160401</v>
      </c>
      <c r="R165" t="b">
        <v>1</v>
      </c>
      <c r="S165" t="s">
        <v>218</v>
      </c>
    </row>
    <row r="166" spans="1:19" x14ac:dyDescent="0.3">
      <c r="A166" t="s">
        <v>107</v>
      </c>
      <c r="B166" t="s">
        <v>1332</v>
      </c>
      <c r="C166">
        <v>106.05041900000001</v>
      </c>
      <c r="D166">
        <v>11.86</v>
      </c>
      <c r="E166">
        <v>1</v>
      </c>
      <c r="F166" t="s">
        <v>895</v>
      </c>
      <c r="G166" t="s">
        <v>170</v>
      </c>
      <c r="H166">
        <v>4</v>
      </c>
      <c r="I166" t="s">
        <v>198</v>
      </c>
      <c r="J166" t="s">
        <v>212</v>
      </c>
      <c r="K166" t="s">
        <v>548</v>
      </c>
      <c r="L166" t="s">
        <v>1333</v>
      </c>
      <c r="M166" t="s">
        <v>197</v>
      </c>
      <c r="N166" t="s">
        <v>197</v>
      </c>
      <c r="O166" t="s">
        <v>1334</v>
      </c>
      <c r="P166" t="s">
        <v>107</v>
      </c>
      <c r="Q166">
        <v>160401</v>
      </c>
      <c r="R166" t="b">
        <v>1</v>
      </c>
      <c r="S166" t="s">
        <v>218</v>
      </c>
    </row>
    <row r="167" spans="1:19" x14ac:dyDescent="0.3">
      <c r="A167" t="s">
        <v>111</v>
      </c>
      <c r="B167" t="s">
        <v>1335</v>
      </c>
      <c r="C167">
        <v>120.066069</v>
      </c>
      <c r="D167">
        <v>10.92</v>
      </c>
      <c r="E167">
        <v>1</v>
      </c>
      <c r="F167" t="s">
        <v>895</v>
      </c>
      <c r="G167" t="s">
        <v>170</v>
      </c>
      <c r="H167">
        <v>4</v>
      </c>
      <c r="I167" t="s">
        <v>198</v>
      </c>
      <c r="J167" t="s">
        <v>212</v>
      </c>
      <c r="K167" t="s">
        <v>548</v>
      </c>
      <c r="L167" t="s">
        <v>1297</v>
      </c>
      <c r="M167" t="s">
        <v>197</v>
      </c>
      <c r="N167" t="s">
        <v>197</v>
      </c>
      <c r="O167" t="s">
        <v>1336</v>
      </c>
      <c r="P167" t="s">
        <v>111</v>
      </c>
      <c r="Q167">
        <v>160401</v>
      </c>
      <c r="R167" t="b">
        <v>1</v>
      </c>
      <c r="S167" t="s">
        <v>1299</v>
      </c>
    </row>
    <row r="168" spans="1:19" x14ac:dyDescent="0.3">
      <c r="A168" t="s">
        <v>116</v>
      </c>
      <c r="B168" t="s">
        <v>566</v>
      </c>
      <c r="C168">
        <v>182.08171899999999</v>
      </c>
      <c r="D168">
        <v>9.76</v>
      </c>
      <c r="E168">
        <v>1</v>
      </c>
      <c r="F168" t="s">
        <v>895</v>
      </c>
      <c r="G168" t="s">
        <v>170</v>
      </c>
      <c r="H168">
        <v>4</v>
      </c>
      <c r="I168" t="s">
        <v>198</v>
      </c>
      <c r="J168" t="s">
        <v>212</v>
      </c>
      <c r="K168" t="s">
        <v>548</v>
      </c>
      <c r="L168" t="s">
        <v>567</v>
      </c>
      <c r="M168" t="s">
        <v>197</v>
      </c>
      <c r="N168" t="s">
        <v>197</v>
      </c>
      <c r="O168" t="s">
        <v>568</v>
      </c>
      <c r="P168" t="s">
        <v>116</v>
      </c>
      <c r="Q168">
        <v>160401</v>
      </c>
      <c r="R168" t="b">
        <v>1</v>
      </c>
      <c r="S168" t="s">
        <v>218</v>
      </c>
    </row>
    <row r="169" spans="1:19" x14ac:dyDescent="0.3">
      <c r="A169" t="s">
        <v>117</v>
      </c>
      <c r="B169" t="s">
        <v>1337</v>
      </c>
      <c r="C169">
        <v>118.086804</v>
      </c>
      <c r="D169">
        <v>9.09</v>
      </c>
      <c r="E169">
        <v>1</v>
      </c>
      <c r="F169" t="s">
        <v>895</v>
      </c>
      <c r="G169" t="s">
        <v>170</v>
      </c>
      <c r="H169">
        <v>4</v>
      </c>
      <c r="I169" t="s">
        <v>198</v>
      </c>
      <c r="J169" t="s">
        <v>212</v>
      </c>
      <c r="K169" t="s">
        <v>548</v>
      </c>
      <c r="L169" t="s">
        <v>487</v>
      </c>
      <c r="M169" t="s">
        <v>197</v>
      </c>
      <c r="N169" t="s">
        <v>197</v>
      </c>
      <c r="O169" t="s">
        <v>1338</v>
      </c>
      <c r="P169" t="s">
        <v>117</v>
      </c>
      <c r="Q169">
        <v>160401</v>
      </c>
      <c r="R169" t="b">
        <v>1</v>
      </c>
      <c r="S169" t="s">
        <v>1339</v>
      </c>
    </row>
    <row r="170" spans="1:19" x14ac:dyDescent="0.3">
      <c r="A170" t="s">
        <v>1343</v>
      </c>
      <c r="B170" t="s">
        <v>1340</v>
      </c>
      <c r="C170">
        <v>133.0137</v>
      </c>
      <c r="D170">
        <v>11.97</v>
      </c>
      <c r="E170">
        <v>-1</v>
      </c>
      <c r="F170" t="s">
        <v>895</v>
      </c>
      <c r="G170" t="s">
        <v>170</v>
      </c>
      <c r="H170">
        <v>4</v>
      </c>
      <c r="I170" t="s">
        <v>704</v>
      </c>
      <c r="J170" t="s">
        <v>212</v>
      </c>
      <c r="K170" t="s">
        <v>934</v>
      </c>
      <c r="L170" t="s">
        <v>1341</v>
      </c>
      <c r="M170" t="s">
        <v>1341</v>
      </c>
      <c r="N170">
        <v>525</v>
      </c>
      <c r="O170" t="s">
        <v>1342</v>
      </c>
      <c r="P170" t="s">
        <v>1340</v>
      </c>
      <c r="Q170">
        <v>160401</v>
      </c>
      <c r="R170" t="b">
        <v>1</v>
      </c>
      <c r="S170" t="s">
        <v>218</v>
      </c>
    </row>
    <row r="171" spans="1:19" x14ac:dyDescent="0.3">
      <c r="A171" t="s">
        <v>1347</v>
      </c>
      <c r="B171" t="s">
        <v>1344</v>
      </c>
      <c r="C171">
        <v>852.10778900000003</v>
      </c>
      <c r="D171">
        <v>13.525</v>
      </c>
      <c r="E171">
        <v>-1</v>
      </c>
      <c r="F171" t="s">
        <v>895</v>
      </c>
      <c r="G171" t="s">
        <v>170</v>
      </c>
      <c r="H171">
        <v>4</v>
      </c>
      <c r="I171" t="s">
        <v>704</v>
      </c>
      <c r="J171" t="s">
        <v>212</v>
      </c>
      <c r="K171" t="s">
        <v>906</v>
      </c>
      <c r="L171" t="s">
        <v>1345</v>
      </c>
      <c r="M171" t="s">
        <v>1345</v>
      </c>
      <c r="N171">
        <v>644066</v>
      </c>
      <c r="O171" t="s">
        <v>1346</v>
      </c>
      <c r="P171" t="s">
        <v>1344</v>
      </c>
      <c r="Q171">
        <v>160401</v>
      </c>
      <c r="R171" t="b">
        <v>1</v>
      </c>
      <c r="S171" t="s">
        <v>910</v>
      </c>
    </row>
    <row r="172" spans="1:19" x14ac:dyDescent="0.3">
      <c r="A172" t="s">
        <v>1348</v>
      </c>
      <c r="B172" t="s">
        <v>1348</v>
      </c>
      <c r="C172">
        <v>341.10838999999999</v>
      </c>
      <c r="D172">
        <v>12.31</v>
      </c>
      <c r="E172">
        <v>-1</v>
      </c>
      <c r="F172" t="s">
        <v>895</v>
      </c>
      <c r="G172" t="s">
        <v>173</v>
      </c>
      <c r="H172">
        <v>4</v>
      </c>
      <c r="I172" t="s">
        <v>704</v>
      </c>
      <c r="J172" t="s">
        <v>212</v>
      </c>
      <c r="K172" t="s">
        <v>1238</v>
      </c>
      <c r="L172" t="s">
        <v>1239</v>
      </c>
      <c r="M172" t="s">
        <v>1239</v>
      </c>
      <c r="N172">
        <v>439341</v>
      </c>
      <c r="O172" t="s">
        <v>1349</v>
      </c>
      <c r="P172" t="s">
        <v>1348</v>
      </c>
      <c r="Q172">
        <v>180701</v>
      </c>
      <c r="R172" t="b">
        <v>1</v>
      </c>
      <c r="S172" t="s">
        <v>910</v>
      </c>
    </row>
    <row r="173" spans="1:19" x14ac:dyDescent="0.3">
      <c r="A173" t="s">
        <v>1350</v>
      </c>
      <c r="B173" t="s">
        <v>1350</v>
      </c>
      <c r="C173">
        <v>665.21403999999995</v>
      </c>
      <c r="D173">
        <v>13.78</v>
      </c>
      <c r="E173">
        <v>-1</v>
      </c>
      <c r="F173" t="s">
        <v>895</v>
      </c>
      <c r="G173" t="s">
        <v>197</v>
      </c>
      <c r="H173" t="s">
        <v>197</v>
      </c>
      <c r="I173" t="s">
        <v>704</v>
      </c>
      <c r="J173" t="s">
        <v>212</v>
      </c>
      <c r="K173" t="s">
        <v>1238</v>
      </c>
      <c r="L173" t="s">
        <v>1351</v>
      </c>
      <c r="M173" t="s">
        <v>1351</v>
      </c>
      <c r="N173">
        <v>446495</v>
      </c>
      <c r="O173" t="s">
        <v>1352</v>
      </c>
      <c r="P173" t="s">
        <v>1350</v>
      </c>
      <c r="Q173" t="s">
        <v>197</v>
      </c>
      <c r="R173" t="b">
        <v>1</v>
      </c>
      <c r="S173" t="s">
        <v>910</v>
      </c>
    </row>
    <row r="174" spans="1:19" x14ac:dyDescent="0.3">
      <c r="A174" t="s">
        <v>1353</v>
      </c>
      <c r="B174" t="s">
        <v>1353</v>
      </c>
      <c r="C174">
        <v>503.16121500000003</v>
      </c>
      <c r="D174">
        <v>13.03</v>
      </c>
      <c r="E174">
        <v>-1</v>
      </c>
      <c r="F174" t="s">
        <v>895</v>
      </c>
      <c r="G174" t="s">
        <v>197</v>
      </c>
      <c r="H174" t="s">
        <v>197</v>
      </c>
      <c r="I174" t="s">
        <v>704</v>
      </c>
      <c r="J174" t="s">
        <v>212</v>
      </c>
      <c r="K174" t="s">
        <v>1238</v>
      </c>
      <c r="L174" t="s">
        <v>1354</v>
      </c>
      <c r="M174" t="s">
        <v>1354</v>
      </c>
      <c r="N174">
        <v>192826</v>
      </c>
      <c r="O174" t="s">
        <v>1355</v>
      </c>
      <c r="P174" t="s">
        <v>1353</v>
      </c>
      <c r="Q174" t="s">
        <v>197</v>
      </c>
      <c r="R174" t="b">
        <v>1</v>
      </c>
      <c r="S174" t="s">
        <v>910</v>
      </c>
    </row>
    <row r="175" spans="1:19" x14ac:dyDescent="0.3">
      <c r="A175" t="s">
        <v>129</v>
      </c>
      <c r="B175" t="s">
        <v>129</v>
      </c>
      <c r="C175">
        <v>127.07321899999999</v>
      </c>
      <c r="D175">
        <v>6.68</v>
      </c>
      <c r="E175">
        <v>1</v>
      </c>
      <c r="F175" t="s">
        <v>895</v>
      </c>
      <c r="G175" t="s">
        <v>173</v>
      </c>
      <c r="H175">
        <v>4</v>
      </c>
      <c r="I175" t="s">
        <v>198</v>
      </c>
      <c r="J175" t="s">
        <v>212</v>
      </c>
      <c r="K175" t="s">
        <v>1356</v>
      </c>
      <c r="L175" t="s">
        <v>1357</v>
      </c>
      <c r="M175" t="s">
        <v>1357</v>
      </c>
      <c r="N175">
        <v>7955</v>
      </c>
      <c r="O175" t="s">
        <v>1358</v>
      </c>
      <c r="P175" t="s">
        <v>129</v>
      </c>
      <c r="Q175">
        <v>180701</v>
      </c>
      <c r="R175" t="b">
        <v>1</v>
      </c>
      <c r="S175" t="s">
        <v>218</v>
      </c>
    </row>
    <row r="176" spans="1:19" x14ac:dyDescent="0.3">
      <c r="A176" t="s">
        <v>1362</v>
      </c>
      <c r="B176" t="s">
        <v>1359</v>
      </c>
      <c r="C176">
        <v>94.989807999999996</v>
      </c>
      <c r="D176">
        <v>11</v>
      </c>
      <c r="E176">
        <v>-1</v>
      </c>
      <c r="F176" t="s">
        <v>895</v>
      </c>
      <c r="G176" t="s">
        <v>170</v>
      </c>
      <c r="H176">
        <v>4</v>
      </c>
      <c r="I176" t="s">
        <v>704</v>
      </c>
      <c r="J176" t="s">
        <v>212</v>
      </c>
      <c r="K176" t="s">
        <v>934</v>
      </c>
      <c r="L176" t="s">
        <v>1360</v>
      </c>
      <c r="M176" t="s">
        <v>1360</v>
      </c>
      <c r="N176">
        <v>13818</v>
      </c>
      <c r="O176" t="s">
        <v>1361</v>
      </c>
      <c r="P176" t="s">
        <v>1363</v>
      </c>
      <c r="Q176">
        <v>160401</v>
      </c>
      <c r="R176" t="b">
        <v>1</v>
      </c>
      <c r="S176" t="s">
        <v>218</v>
      </c>
    </row>
    <row r="177" spans="1:19" x14ac:dyDescent="0.3">
      <c r="A177" t="s">
        <v>96</v>
      </c>
      <c r="B177" t="s">
        <v>1364</v>
      </c>
      <c r="C177">
        <v>252.108329</v>
      </c>
      <c r="D177">
        <v>11</v>
      </c>
      <c r="E177">
        <v>1</v>
      </c>
      <c r="F177" t="s">
        <v>895</v>
      </c>
      <c r="G177" t="s">
        <v>170</v>
      </c>
      <c r="H177">
        <v>4</v>
      </c>
      <c r="I177" t="s">
        <v>198</v>
      </c>
      <c r="J177" t="s">
        <v>212</v>
      </c>
      <c r="K177" t="s">
        <v>1365</v>
      </c>
      <c r="L177" t="s">
        <v>1366</v>
      </c>
      <c r="M177" t="s">
        <v>1366</v>
      </c>
      <c r="N177">
        <v>441038</v>
      </c>
      <c r="O177" t="s">
        <v>1367</v>
      </c>
      <c r="P177" t="s">
        <v>1364</v>
      </c>
      <c r="Q177">
        <v>160401</v>
      </c>
      <c r="R177" t="b">
        <v>1</v>
      </c>
      <c r="S177" t="s">
        <v>1099</v>
      </c>
    </row>
    <row r="178" spans="1:19" x14ac:dyDescent="0.3">
      <c r="A178" t="s">
        <v>138</v>
      </c>
      <c r="B178" t="s">
        <v>1368</v>
      </c>
      <c r="C178">
        <v>189.160303</v>
      </c>
      <c r="D178">
        <v>17.14</v>
      </c>
      <c r="E178">
        <v>1</v>
      </c>
      <c r="F178" t="s">
        <v>895</v>
      </c>
      <c r="G178" t="s">
        <v>173</v>
      </c>
      <c r="H178">
        <v>4</v>
      </c>
      <c r="I178" t="s">
        <v>198</v>
      </c>
      <c r="J178" t="s">
        <v>212</v>
      </c>
      <c r="K178" t="s">
        <v>58</v>
      </c>
      <c r="L178" t="s">
        <v>1369</v>
      </c>
      <c r="M178" t="s">
        <v>1369</v>
      </c>
      <c r="N178">
        <v>440120</v>
      </c>
      <c r="O178" t="s">
        <v>1370</v>
      </c>
      <c r="P178" t="s">
        <v>138</v>
      </c>
      <c r="Q178">
        <v>190514</v>
      </c>
      <c r="R178" t="b">
        <v>1</v>
      </c>
      <c r="S178" t="s">
        <v>218</v>
      </c>
    </row>
    <row r="179" spans="1:19" x14ac:dyDescent="0.3">
      <c r="A179" t="s">
        <v>97</v>
      </c>
      <c r="B179" t="s">
        <v>1371</v>
      </c>
      <c r="C179">
        <v>189.123918</v>
      </c>
      <c r="D179">
        <v>9.7100000000000009</v>
      </c>
      <c r="E179">
        <v>1</v>
      </c>
      <c r="F179" t="s">
        <v>895</v>
      </c>
      <c r="G179" t="s">
        <v>170</v>
      </c>
      <c r="H179">
        <v>4</v>
      </c>
      <c r="I179" t="s">
        <v>198</v>
      </c>
      <c r="J179" t="s">
        <v>212</v>
      </c>
      <c r="K179" t="s">
        <v>975</v>
      </c>
      <c r="L179" t="s">
        <v>1372</v>
      </c>
      <c r="M179" t="s">
        <v>1372</v>
      </c>
      <c r="N179">
        <v>92832</v>
      </c>
      <c r="O179" t="s">
        <v>1373</v>
      </c>
      <c r="P179" t="s">
        <v>97</v>
      </c>
      <c r="Q179">
        <v>170331</v>
      </c>
      <c r="R179" t="b">
        <v>1</v>
      </c>
      <c r="S179" t="s">
        <v>218</v>
      </c>
    </row>
    <row r="180" spans="1:19" x14ac:dyDescent="0.3">
      <c r="A180" t="s">
        <v>135</v>
      </c>
      <c r="B180" t="s">
        <v>1374</v>
      </c>
      <c r="C180">
        <v>150.07796999999999</v>
      </c>
      <c r="D180">
        <v>3.97</v>
      </c>
      <c r="E180">
        <v>1</v>
      </c>
      <c r="F180" t="s">
        <v>895</v>
      </c>
      <c r="G180" t="s">
        <v>173</v>
      </c>
      <c r="H180">
        <v>4</v>
      </c>
      <c r="I180" t="s">
        <v>198</v>
      </c>
      <c r="J180" t="s">
        <v>212</v>
      </c>
      <c r="K180" t="s">
        <v>294</v>
      </c>
      <c r="L180" t="s">
        <v>1375</v>
      </c>
      <c r="M180" t="s">
        <v>197</v>
      </c>
      <c r="N180" t="s">
        <v>197</v>
      </c>
      <c r="O180" t="s">
        <v>1376</v>
      </c>
      <c r="P180" t="s">
        <v>1374</v>
      </c>
      <c r="Q180">
        <v>190514</v>
      </c>
      <c r="R180" t="b">
        <v>1</v>
      </c>
      <c r="S180" t="s">
        <v>218</v>
      </c>
    </row>
    <row r="181" spans="1:19" x14ac:dyDescent="0.3">
      <c r="A181" t="s">
        <v>137</v>
      </c>
      <c r="B181" t="s">
        <v>1377</v>
      </c>
      <c r="C181">
        <v>222.09776400000001</v>
      </c>
      <c r="D181">
        <v>8.5500000000000007</v>
      </c>
      <c r="E181">
        <v>1</v>
      </c>
      <c r="F181" t="s">
        <v>895</v>
      </c>
      <c r="G181" t="s">
        <v>173</v>
      </c>
      <c r="H181">
        <v>6</v>
      </c>
      <c r="I181" t="s">
        <v>198</v>
      </c>
      <c r="J181" t="s">
        <v>212</v>
      </c>
      <c r="K181" t="s">
        <v>473</v>
      </c>
      <c r="L181" t="s">
        <v>1378</v>
      </c>
      <c r="M181" t="s">
        <v>197</v>
      </c>
      <c r="N181" t="s">
        <v>197</v>
      </c>
      <c r="O181" t="s">
        <v>1379</v>
      </c>
      <c r="P181" t="s">
        <v>137</v>
      </c>
      <c r="Q181">
        <v>190514</v>
      </c>
      <c r="R181" t="b">
        <v>1</v>
      </c>
      <c r="S181" t="s">
        <v>1380</v>
      </c>
    </row>
    <row r="182" spans="1:19" x14ac:dyDescent="0.3">
      <c r="A182" t="s">
        <v>147</v>
      </c>
      <c r="B182" t="s">
        <v>1381</v>
      </c>
      <c r="C182">
        <v>190.071549</v>
      </c>
      <c r="D182">
        <v>11.84</v>
      </c>
      <c r="E182">
        <v>1</v>
      </c>
      <c r="F182" t="s">
        <v>895</v>
      </c>
      <c r="G182" t="s">
        <v>170</v>
      </c>
      <c r="H182">
        <v>4</v>
      </c>
      <c r="I182" t="s">
        <v>198</v>
      </c>
      <c r="J182" t="s">
        <v>212</v>
      </c>
      <c r="K182" t="s">
        <v>413</v>
      </c>
      <c r="L182" t="s">
        <v>1382</v>
      </c>
      <c r="M182" t="s">
        <v>1382</v>
      </c>
      <c r="N182">
        <v>70914</v>
      </c>
      <c r="O182" t="s">
        <v>1383</v>
      </c>
      <c r="P182" t="s">
        <v>147</v>
      </c>
      <c r="Q182">
        <v>190715</v>
      </c>
      <c r="R182" t="b">
        <v>0</v>
      </c>
      <c r="S182" t="s">
        <v>218</v>
      </c>
    </row>
    <row r="183" spans="1:19" x14ac:dyDescent="0.3">
      <c r="A183" t="s">
        <v>147</v>
      </c>
      <c r="B183" t="s">
        <v>1381</v>
      </c>
      <c r="C183">
        <v>188.05589900000001</v>
      </c>
      <c r="D183">
        <v>11.84</v>
      </c>
      <c r="E183">
        <v>-1</v>
      </c>
      <c r="F183" t="s">
        <v>895</v>
      </c>
      <c r="G183" t="s">
        <v>170</v>
      </c>
      <c r="H183">
        <v>4</v>
      </c>
      <c r="I183" t="s">
        <v>704</v>
      </c>
      <c r="J183" t="s">
        <v>212</v>
      </c>
      <c r="K183" t="s">
        <v>413</v>
      </c>
      <c r="L183" t="s">
        <v>1382</v>
      </c>
      <c r="M183" t="s">
        <v>1382</v>
      </c>
      <c r="N183">
        <v>70914</v>
      </c>
      <c r="O183" t="s">
        <v>1383</v>
      </c>
      <c r="P183" t="s">
        <v>147</v>
      </c>
      <c r="Q183">
        <v>190715</v>
      </c>
      <c r="R183" t="b">
        <v>1</v>
      </c>
      <c r="S183" t="s">
        <v>218</v>
      </c>
    </row>
    <row r="184" spans="1:19" x14ac:dyDescent="0.3">
      <c r="A184" t="s">
        <v>141</v>
      </c>
      <c r="B184" t="s">
        <v>141</v>
      </c>
      <c r="C184">
        <v>294.11889400000001</v>
      </c>
      <c r="D184">
        <v>3.35</v>
      </c>
      <c r="E184">
        <v>1</v>
      </c>
      <c r="F184" t="s">
        <v>895</v>
      </c>
      <c r="G184" t="s">
        <v>173</v>
      </c>
      <c r="H184">
        <v>5</v>
      </c>
      <c r="I184" t="s">
        <v>198</v>
      </c>
      <c r="J184" t="s">
        <v>212</v>
      </c>
      <c r="K184" t="s">
        <v>473</v>
      </c>
      <c r="L184" t="s">
        <v>1384</v>
      </c>
      <c r="M184" t="s">
        <v>197</v>
      </c>
      <c r="N184" t="s">
        <v>197</v>
      </c>
      <c r="O184" t="s">
        <v>1385</v>
      </c>
      <c r="P184" t="s">
        <v>1386</v>
      </c>
      <c r="Q184">
        <v>190514</v>
      </c>
      <c r="R184" t="b">
        <v>1</v>
      </c>
      <c r="S184" t="s">
        <v>1380</v>
      </c>
    </row>
    <row r="185" spans="1:19" x14ac:dyDescent="0.3">
      <c r="A185" t="s">
        <v>141</v>
      </c>
      <c r="B185" t="s">
        <v>141</v>
      </c>
      <c r="C185">
        <v>292.10324400000002</v>
      </c>
      <c r="D185">
        <v>3.35</v>
      </c>
      <c r="E185">
        <v>-1</v>
      </c>
      <c r="F185" t="s">
        <v>895</v>
      </c>
      <c r="G185" t="s">
        <v>173</v>
      </c>
      <c r="H185">
        <v>5</v>
      </c>
      <c r="I185" t="s">
        <v>704</v>
      </c>
      <c r="J185" t="s">
        <v>212</v>
      </c>
      <c r="K185" t="s">
        <v>473</v>
      </c>
      <c r="L185" t="s">
        <v>1384</v>
      </c>
      <c r="M185" t="s">
        <v>197</v>
      </c>
      <c r="N185" t="s">
        <v>197</v>
      </c>
      <c r="O185" t="s">
        <v>1385</v>
      </c>
      <c r="P185" t="s">
        <v>1386</v>
      </c>
      <c r="Q185">
        <v>190514</v>
      </c>
      <c r="R185" t="b">
        <v>0</v>
      </c>
      <c r="S185" t="s">
        <v>1380</v>
      </c>
    </row>
    <row r="186" spans="1:19" x14ac:dyDescent="0.3">
      <c r="A186" t="s">
        <v>1389</v>
      </c>
      <c r="B186" t="s">
        <v>1387</v>
      </c>
      <c r="C186">
        <v>166.01740599999999</v>
      </c>
      <c r="D186">
        <v>3.74</v>
      </c>
      <c r="E186">
        <v>-1</v>
      </c>
      <c r="F186" t="s">
        <v>895</v>
      </c>
      <c r="G186" t="s">
        <v>173</v>
      </c>
      <c r="H186">
        <v>4</v>
      </c>
      <c r="I186" t="s">
        <v>704</v>
      </c>
      <c r="J186" t="s">
        <v>212</v>
      </c>
      <c r="K186" t="s">
        <v>479</v>
      </c>
      <c r="L186" t="s">
        <v>1388</v>
      </c>
      <c r="M186" t="s">
        <v>197</v>
      </c>
      <c r="N186" t="s">
        <v>197</v>
      </c>
      <c r="O186" t="s">
        <v>197</v>
      </c>
      <c r="P186" t="s">
        <v>1389</v>
      </c>
      <c r="Q186">
        <v>160401</v>
      </c>
      <c r="R186" t="b">
        <v>1</v>
      </c>
      <c r="S186" t="s">
        <v>928</v>
      </c>
    </row>
    <row r="187" spans="1:19" x14ac:dyDescent="0.3">
      <c r="A187" t="s">
        <v>1390</v>
      </c>
      <c r="B187" t="s">
        <v>1390</v>
      </c>
      <c r="C187">
        <v>662.10130400000003</v>
      </c>
      <c r="D187">
        <v>10.6</v>
      </c>
      <c r="E187">
        <v>-1</v>
      </c>
      <c r="F187" t="s">
        <v>895</v>
      </c>
      <c r="G187" t="s">
        <v>173</v>
      </c>
      <c r="H187">
        <v>4</v>
      </c>
      <c r="I187" t="s">
        <v>704</v>
      </c>
      <c r="J187" t="s">
        <v>212</v>
      </c>
      <c r="K187" t="s">
        <v>705</v>
      </c>
      <c r="L187" t="s">
        <v>1391</v>
      </c>
      <c r="M187" t="s">
        <v>197</v>
      </c>
      <c r="N187" t="s">
        <v>197</v>
      </c>
      <c r="O187" t="s">
        <v>1392</v>
      </c>
      <c r="P187" t="s">
        <v>1390</v>
      </c>
      <c r="Q187">
        <v>160401</v>
      </c>
      <c r="R187" t="b">
        <v>1</v>
      </c>
      <c r="S187" t="s">
        <v>218</v>
      </c>
    </row>
    <row r="188" spans="1:19" x14ac:dyDescent="0.3">
      <c r="A188" t="s">
        <v>1393</v>
      </c>
      <c r="B188" t="s">
        <v>1393</v>
      </c>
      <c r="C188">
        <v>664.11695399999996</v>
      </c>
      <c r="D188">
        <v>11.26</v>
      </c>
      <c r="E188">
        <v>-1</v>
      </c>
      <c r="F188" t="s">
        <v>895</v>
      </c>
      <c r="G188" t="s">
        <v>173</v>
      </c>
      <c r="H188">
        <v>4</v>
      </c>
      <c r="I188" t="s">
        <v>704</v>
      </c>
      <c r="J188" t="s">
        <v>212</v>
      </c>
      <c r="K188" t="s">
        <v>705</v>
      </c>
      <c r="L188" t="s">
        <v>1391</v>
      </c>
      <c r="M188" t="s">
        <v>197</v>
      </c>
      <c r="N188" t="s">
        <v>197</v>
      </c>
      <c r="O188" t="s">
        <v>1394</v>
      </c>
      <c r="P188" t="s">
        <v>1393</v>
      </c>
      <c r="Q188">
        <v>160401</v>
      </c>
      <c r="R188" t="b">
        <v>1</v>
      </c>
      <c r="S188" t="s">
        <v>218</v>
      </c>
    </row>
    <row r="189" spans="1:19" x14ac:dyDescent="0.3">
      <c r="A189" t="s">
        <v>1395</v>
      </c>
      <c r="B189" t="s">
        <v>1395</v>
      </c>
      <c r="C189">
        <v>742.06763699999999</v>
      </c>
      <c r="D189">
        <v>12.74</v>
      </c>
      <c r="E189">
        <v>-1</v>
      </c>
      <c r="F189" t="s">
        <v>895</v>
      </c>
      <c r="G189" t="s">
        <v>173</v>
      </c>
      <c r="H189">
        <v>4</v>
      </c>
      <c r="I189" t="s">
        <v>1396</v>
      </c>
      <c r="J189" t="s">
        <v>212</v>
      </c>
      <c r="K189" t="s">
        <v>705</v>
      </c>
      <c r="L189" t="s">
        <v>1397</v>
      </c>
      <c r="M189" t="s">
        <v>1398</v>
      </c>
      <c r="N189">
        <v>129893609</v>
      </c>
      <c r="O189" t="s">
        <v>1399</v>
      </c>
      <c r="P189" t="s">
        <v>1395</v>
      </c>
      <c r="Q189">
        <v>160401</v>
      </c>
      <c r="R189" t="b">
        <v>1</v>
      </c>
      <c r="S189" t="s">
        <v>966</v>
      </c>
    </row>
    <row r="190" spans="1:19" x14ac:dyDescent="0.3">
      <c r="A190" t="s">
        <v>1400</v>
      </c>
      <c r="B190" t="s">
        <v>1400</v>
      </c>
      <c r="C190">
        <v>744.08328700000004</v>
      </c>
      <c r="D190">
        <v>13.345000000000001</v>
      </c>
      <c r="E190">
        <v>-1</v>
      </c>
      <c r="F190" t="s">
        <v>895</v>
      </c>
      <c r="G190" t="s">
        <v>173</v>
      </c>
      <c r="H190">
        <v>4</v>
      </c>
      <c r="I190" t="s">
        <v>206</v>
      </c>
      <c r="J190" t="s">
        <v>212</v>
      </c>
      <c r="K190" t="s">
        <v>705</v>
      </c>
      <c r="L190" t="s">
        <v>1397</v>
      </c>
      <c r="M190" t="s">
        <v>1401</v>
      </c>
      <c r="N190">
        <v>5884</v>
      </c>
      <c r="O190" t="s">
        <v>1402</v>
      </c>
      <c r="P190" t="s">
        <v>1400</v>
      </c>
      <c r="Q190">
        <v>160401</v>
      </c>
      <c r="R190" t="b">
        <v>1</v>
      </c>
      <c r="S190" t="s">
        <v>1019</v>
      </c>
    </row>
    <row r="191" spans="1:19" x14ac:dyDescent="0.3">
      <c r="A191" t="s">
        <v>118</v>
      </c>
      <c r="B191" t="s">
        <v>633</v>
      </c>
      <c r="C191">
        <v>124.03985400000001</v>
      </c>
      <c r="D191">
        <v>2.68</v>
      </c>
      <c r="E191">
        <v>1</v>
      </c>
      <c r="F191" t="s">
        <v>895</v>
      </c>
      <c r="G191" t="s">
        <v>173</v>
      </c>
      <c r="H191">
        <v>4</v>
      </c>
      <c r="I191" t="s">
        <v>198</v>
      </c>
      <c r="J191" t="s">
        <v>212</v>
      </c>
      <c r="K191" t="s">
        <v>260</v>
      </c>
      <c r="L191" t="s">
        <v>634</v>
      </c>
      <c r="M191" t="s">
        <v>634</v>
      </c>
      <c r="N191">
        <v>938</v>
      </c>
      <c r="O191" t="s">
        <v>635</v>
      </c>
      <c r="P191" t="s">
        <v>636</v>
      </c>
      <c r="Q191">
        <v>160401</v>
      </c>
      <c r="R191" t="b">
        <v>0</v>
      </c>
      <c r="S191" t="s">
        <v>1276</v>
      </c>
    </row>
    <row r="192" spans="1:19" x14ac:dyDescent="0.3">
      <c r="A192" t="s">
        <v>99</v>
      </c>
      <c r="B192" t="s">
        <v>1403</v>
      </c>
      <c r="C192">
        <v>140.038141</v>
      </c>
      <c r="D192">
        <v>6.06</v>
      </c>
      <c r="E192">
        <v>1</v>
      </c>
      <c r="F192" t="s">
        <v>895</v>
      </c>
      <c r="G192" t="s">
        <v>173</v>
      </c>
      <c r="H192">
        <v>4</v>
      </c>
      <c r="I192" t="s">
        <v>198</v>
      </c>
      <c r="J192" t="s">
        <v>212</v>
      </c>
      <c r="K192" t="s">
        <v>479</v>
      </c>
      <c r="L192" t="s">
        <v>957</v>
      </c>
      <c r="M192" t="s">
        <v>957</v>
      </c>
      <c r="N192">
        <v>7882</v>
      </c>
      <c r="O192" t="s">
        <v>197</v>
      </c>
      <c r="P192" t="s">
        <v>99</v>
      </c>
      <c r="Q192">
        <v>160401</v>
      </c>
      <c r="R192" t="b">
        <v>1</v>
      </c>
      <c r="S192" t="s">
        <v>1404</v>
      </c>
    </row>
    <row r="193" spans="1:19" x14ac:dyDescent="0.3">
      <c r="A193" t="s">
        <v>5</v>
      </c>
      <c r="B193" t="s">
        <v>644</v>
      </c>
      <c r="C193">
        <v>204.12358399999999</v>
      </c>
      <c r="D193">
        <v>7.22</v>
      </c>
      <c r="E193">
        <v>1</v>
      </c>
      <c r="F193" t="s">
        <v>895</v>
      </c>
      <c r="G193" t="s">
        <v>170</v>
      </c>
      <c r="H193">
        <v>4</v>
      </c>
      <c r="I193" t="s">
        <v>198</v>
      </c>
      <c r="J193" t="s">
        <v>212</v>
      </c>
      <c r="K193" t="s">
        <v>58</v>
      </c>
      <c r="L193" t="s">
        <v>645</v>
      </c>
      <c r="M193" t="s">
        <v>646</v>
      </c>
      <c r="N193">
        <v>439756</v>
      </c>
      <c r="O193" t="s">
        <v>647</v>
      </c>
      <c r="P193" t="s">
        <v>5</v>
      </c>
      <c r="Q193">
        <v>180130</v>
      </c>
      <c r="R193" t="b">
        <v>1</v>
      </c>
      <c r="S193" t="s">
        <v>218</v>
      </c>
    </row>
    <row r="194" spans="1:19" x14ac:dyDescent="0.3">
      <c r="A194" t="s">
        <v>98</v>
      </c>
      <c r="B194" t="s">
        <v>1405</v>
      </c>
      <c r="C194">
        <v>148.06098399999999</v>
      </c>
      <c r="D194">
        <v>6.27</v>
      </c>
      <c r="E194">
        <v>1</v>
      </c>
      <c r="F194" t="s">
        <v>895</v>
      </c>
      <c r="G194" t="s">
        <v>170</v>
      </c>
      <c r="H194">
        <v>4</v>
      </c>
      <c r="I194" t="s">
        <v>198</v>
      </c>
      <c r="J194" t="s">
        <v>212</v>
      </c>
      <c r="K194" t="s">
        <v>975</v>
      </c>
      <c r="L194" t="s">
        <v>1048</v>
      </c>
      <c r="M194" t="s">
        <v>197</v>
      </c>
      <c r="N194" t="s">
        <v>197</v>
      </c>
      <c r="O194" t="s">
        <v>1406</v>
      </c>
      <c r="P194" t="s">
        <v>1407</v>
      </c>
      <c r="Q194">
        <v>170331</v>
      </c>
      <c r="R194" t="b">
        <v>1</v>
      </c>
      <c r="S194" t="s">
        <v>1408</v>
      </c>
    </row>
    <row r="195" spans="1:19" x14ac:dyDescent="0.3">
      <c r="A195" t="s">
        <v>123</v>
      </c>
      <c r="B195" t="s">
        <v>1409</v>
      </c>
      <c r="C195">
        <v>262.12906299999997</v>
      </c>
      <c r="D195">
        <v>9.67</v>
      </c>
      <c r="E195">
        <v>1</v>
      </c>
      <c r="F195" t="s">
        <v>895</v>
      </c>
      <c r="G195" t="s">
        <v>173</v>
      </c>
      <c r="H195">
        <v>4</v>
      </c>
      <c r="I195" t="s">
        <v>198</v>
      </c>
      <c r="J195" t="s">
        <v>212</v>
      </c>
      <c r="K195" t="s">
        <v>58</v>
      </c>
      <c r="L195" t="s">
        <v>1410</v>
      </c>
      <c r="M195" t="s">
        <v>1410</v>
      </c>
      <c r="N195">
        <v>91825610</v>
      </c>
      <c r="O195" t="s">
        <v>197</v>
      </c>
      <c r="P195" t="s">
        <v>1411</v>
      </c>
      <c r="Q195">
        <v>180701</v>
      </c>
      <c r="R195" t="b">
        <v>1</v>
      </c>
      <c r="S195" t="s">
        <v>218</v>
      </c>
    </row>
    <row r="196" spans="1:19" x14ac:dyDescent="0.3">
      <c r="A196" t="s">
        <v>100</v>
      </c>
      <c r="B196" t="s">
        <v>648</v>
      </c>
      <c r="C196">
        <v>290.13521200000002</v>
      </c>
      <c r="D196">
        <v>10.73</v>
      </c>
      <c r="E196">
        <v>1</v>
      </c>
      <c r="F196" t="s">
        <v>895</v>
      </c>
      <c r="G196" t="s">
        <v>170</v>
      </c>
      <c r="H196">
        <v>5</v>
      </c>
      <c r="I196" t="s">
        <v>198</v>
      </c>
      <c r="J196" t="s">
        <v>212</v>
      </c>
      <c r="K196" t="s">
        <v>649</v>
      </c>
      <c r="L196" t="s">
        <v>650</v>
      </c>
      <c r="M196" t="s">
        <v>650</v>
      </c>
      <c r="N196">
        <v>7018721</v>
      </c>
      <c r="O196" t="s">
        <v>651</v>
      </c>
      <c r="P196" t="s">
        <v>652</v>
      </c>
      <c r="Q196">
        <v>180130</v>
      </c>
      <c r="R196" t="b">
        <v>1</v>
      </c>
      <c r="S196" t="s">
        <v>218</v>
      </c>
    </row>
    <row r="197" spans="1:19" x14ac:dyDescent="0.3">
      <c r="A197" t="s">
        <v>104</v>
      </c>
      <c r="B197" t="s">
        <v>653</v>
      </c>
      <c r="C197">
        <v>218.13923399999999</v>
      </c>
      <c r="D197">
        <v>5.63</v>
      </c>
      <c r="E197">
        <v>1</v>
      </c>
      <c r="F197" t="s">
        <v>895</v>
      </c>
      <c r="G197" t="s">
        <v>170</v>
      </c>
      <c r="H197">
        <v>4</v>
      </c>
      <c r="I197" t="s">
        <v>198</v>
      </c>
      <c r="J197" t="s">
        <v>212</v>
      </c>
      <c r="K197" t="s">
        <v>58</v>
      </c>
      <c r="L197" t="s">
        <v>654</v>
      </c>
      <c r="M197" t="s">
        <v>197</v>
      </c>
      <c r="N197" t="s">
        <v>197</v>
      </c>
      <c r="O197" t="s">
        <v>655</v>
      </c>
      <c r="P197" t="s">
        <v>653</v>
      </c>
      <c r="Q197">
        <v>180130</v>
      </c>
      <c r="R197" t="b">
        <v>1</v>
      </c>
      <c r="S197" t="s">
        <v>218</v>
      </c>
    </row>
    <row r="198" spans="1:19" x14ac:dyDescent="0.3">
      <c r="A198" t="s">
        <v>1415</v>
      </c>
      <c r="B198" t="s">
        <v>1412</v>
      </c>
      <c r="C198">
        <v>155.00928300000001</v>
      </c>
      <c r="D198">
        <v>4.1950000000000003</v>
      </c>
      <c r="E198">
        <v>-1</v>
      </c>
      <c r="F198" t="s">
        <v>895</v>
      </c>
      <c r="G198" t="s">
        <v>170</v>
      </c>
      <c r="H198">
        <v>4</v>
      </c>
      <c r="I198" t="s">
        <v>704</v>
      </c>
      <c r="J198" t="s">
        <v>212</v>
      </c>
      <c r="K198" t="s">
        <v>934</v>
      </c>
      <c r="L198" t="s">
        <v>1413</v>
      </c>
      <c r="M198" t="s">
        <v>1413</v>
      </c>
      <c r="N198">
        <v>967</v>
      </c>
      <c r="O198" t="s">
        <v>1414</v>
      </c>
      <c r="P198" t="s">
        <v>1412</v>
      </c>
      <c r="Q198">
        <v>160401</v>
      </c>
      <c r="R198" t="b">
        <v>1</v>
      </c>
      <c r="S198" t="s">
        <v>928</v>
      </c>
    </row>
    <row r="199" spans="1:19" x14ac:dyDescent="0.3">
      <c r="A199" t="s">
        <v>1416</v>
      </c>
      <c r="B199" t="s">
        <v>1416</v>
      </c>
      <c r="C199">
        <v>220.08156399999999</v>
      </c>
      <c r="D199">
        <v>9.57</v>
      </c>
      <c r="E199">
        <v>1</v>
      </c>
      <c r="F199" t="s">
        <v>895</v>
      </c>
      <c r="G199" t="s">
        <v>170</v>
      </c>
      <c r="H199">
        <v>5</v>
      </c>
      <c r="I199" t="s">
        <v>198</v>
      </c>
      <c r="J199" t="s">
        <v>212</v>
      </c>
      <c r="K199" t="s">
        <v>413</v>
      </c>
      <c r="L199" t="s">
        <v>1417</v>
      </c>
      <c r="M199" t="s">
        <v>197</v>
      </c>
      <c r="N199" t="s">
        <v>197</v>
      </c>
      <c r="O199" t="s">
        <v>1418</v>
      </c>
      <c r="P199" t="s">
        <v>1419</v>
      </c>
      <c r="Q199">
        <v>210415</v>
      </c>
      <c r="R199" t="b">
        <v>1</v>
      </c>
      <c r="S199" t="s">
        <v>218</v>
      </c>
    </row>
    <row r="200" spans="1:19" x14ac:dyDescent="0.3">
      <c r="A200" t="s">
        <v>1416</v>
      </c>
      <c r="B200" t="s">
        <v>1416</v>
      </c>
      <c r="C200">
        <v>218.06701100000001</v>
      </c>
      <c r="D200">
        <v>9.57</v>
      </c>
      <c r="E200">
        <v>-1</v>
      </c>
      <c r="F200" t="s">
        <v>895</v>
      </c>
      <c r="G200" t="s">
        <v>170</v>
      </c>
      <c r="H200">
        <v>5</v>
      </c>
      <c r="I200" t="s">
        <v>704</v>
      </c>
      <c r="J200" t="s">
        <v>212</v>
      </c>
      <c r="K200" t="s">
        <v>413</v>
      </c>
      <c r="L200" t="s">
        <v>1417</v>
      </c>
      <c r="M200" t="s">
        <v>197</v>
      </c>
      <c r="N200" t="s">
        <v>197</v>
      </c>
      <c r="O200" t="s">
        <v>1418</v>
      </c>
      <c r="P200" t="s">
        <v>1419</v>
      </c>
      <c r="Q200">
        <v>210415</v>
      </c>
      <c r="R200" t="b">
        <v>0</v>
      </c>
      <c r="S200" t="s">
        <v>218</v>
      </c>
    </row>
    <row r="201" spans="1:19" x14ac:dyDescent="0.3">
      <c r="A201" t="s">
        <v>1423</v>
      </c>
      <c r="B201" t="s">
        <v>1420</v>
      </c>
      <c r="C201">
        <v>88.987485000000007</v>
      </c>
      <c r="D201">
        <v>13.234999999999999</v>
      </c>
      <c r="E201">
        <v>-1</v>
      </c>
      <c r="F201" t="s">
        <v>895</v>
      </c>
      <c r="G201" t="s">
        <v>170</v>
      </c>
      <c r="H201">
        <v>4</v>
      </c>
      <c r="I201" t="s">
        <v>704</v>
      </c>
      <c r="J201" t="s">
        <v>212</v>
      </c>
      <c r="K201" t="s">
        <v>934</v>
      </c>
      <c r="L201" t="s">
        <v>1421</v>
      </c>
      <c r="M201" t="s">
        <v>1421</v>
      </c>
      <c r="N201">
        <v>971</v>
      </c>
      <c r="O201" t="s">
        <v>1422</v>
      </c>
      <c r="P201" t="s">
        <v>1420</v>
      </c>
      <c r="Q201">
        <v>160401</v>
      </c>
      <c r="R201" t="b">
        <v>1</v>
      </c>
      <c r="S201" t="s">
        <v>966</v>
      </c>
    </row>
    <row r="202" spans="1:19" x14ac:dyDescent="0.3">
      <c r="A202" t="s">
        <v>1424</v>
      </c>
      <c r="B202" t="s">
        <v>1424</v>
      </c>
      <c r="C202">
        <v>184.07332099999999</v>
      </c>
      <c r="D202">
        <v>12.26</v>
      </c>
      <c r="E202">
        <v>1</v>
      </c>
      <c r="F202" t="s">
        <v>895</v>
      </c>
      <c r="G202" t="s">
        <v>170</v>
      </c>
      <c r="H202">
        <v>5</v>
      </c>
      <c r="I202" t="s">
        <v>206</v>
      </c>
      <c r="J202" t="s">
        <v>212</v>
      </c>
      <c r="K202" t="s">
        <v>58</v>
      </c>
      <c r="L202" t="s">
        <v>1425</v>
      </c>
      <c r="M202" t="s">
        <v>1426</v>
      </c>
      <c r="N202">
        <v>1014</v>
      </c>
      <c r="O202" t="s">
        <v>1427</v>
      </c>
      <c r="P202" t="s">
        <v>1424</v>
      </c>
      <c r="Q202">
        <v>210415</v>
      </c>
      <c r="R202" t="b">
        <v>1</v>
      </c>
      <c r="S202" t="s">
        <v>218</v>
      </c>
    </row>
    <row r="203" spans="1:19" x14ac:dyDescent="0.3">
      <c r="A203" t="s">
        <v>1431</v>
      </c>
      <c r="B203" t="s">
        <v>1428</v>
      </c>
      <c r="C203">
        <v>166.97455299999999</v>
      </c>
      <c r="D203">
        <v>13.865</v>
      </c>
      <c r="E203">
        <v>-1</v>
      </c>
      <c r="F203" t="s">
        <v>895</v>
      </c>
      <c r="G203" t="s">
        <v>170</v>
      </c>
      <c r="H203">
        <v>4</v>
      </c>
      <c r="I203" t="s">
        <v>704</v>
      </c>
      <c r="J203" t="s">
        <v>212</v>
      </c>
      <c r="K203" t="s">
        <v>934</v>
      </c>
      <c r="L203" t="s">
        <v>1429</v>
      </c>
      <c r="M203" t="s">
        <v>197</v>
      </c>
      <c r="N203" t="s">
        <v>197</v>
      </c>
      <c r="O203" t="s">
        <v>1430</v>
      </c>
      <c r="P203" t="s">
        <v>1431</v>
      </c>
      <c r="Q203">
        <v>160401</v>
      </c>
      <c r="R203" t="b">
        <v>1</v>
      </c>
      <c r="S203" t="s">
        <v>966</v>
      </c>
    </row>
    <row r="204" spans="1:19" x14ac:dyDescent="0.3">
      <c r="A204" t="s">
        <v>1432</v>
      </c>
      <c r="B204" t="s">
        <v>1432</v>
      </c>
      <c r="C204">
        <v>130.08625499999999</v>
      </c>
      <c r="D204">
        <v>10.79</v>
      </c>
      <c r="E204">
        <v>1</v>
      </c>
      <c r="F204" t="s">
        <v>895</v>
      </c>
      <c r="G204" t="s">
        <v>170</v>
      </c>
      <c r="H204">
        <v>5</v>
      </c>
      <c r="I204" t="s">
        <v>198</v>
      </c>
      <c r="J204" t="s">
        <v>212</v>
      </c>
      <c r="K204" t="s">
        <v>413</v>
      </c>
      <c r="L204" t="s">
        <v>1433</v>
      </c>
      <c r="M204" t="s">
        <v>1433</v>
      </c>
      <c r="N204">
        <v>849</v>
      </c>
      <c r="O204" t="s">
        <v>1434</v>
      </c>
      <c r="P204" t="s">
        <v>1432</v>
      </c>
      <c r="Q204">
        <v>210415</v>
      </c>
      <c r="R204" t="b">
        <v>1</v>
      </c>
      <c r="S204" t="s">
        <v>218</v>
      </c>
    </row>
    <row r="205" spans="1:19" x14ac:dyDescent="0.3">
      <c r="A205" t="s">
        <v>1432</v>
      </c>
      <c r="B205" t="s">
        <v>1432</v>
      </c>
      <c r="C205">
        <v>128.07115400000001</v>
      </c>
      <c r="D205">
        <v>10.79</v>
      </c>
      <c r="E205">
        <v>-1</v>
      </c>
      <c r="F205" t="s">
        <v>895</v>
      </c>
      <c r="G205" t="s">
        <v>170</v>
      </c>
      <c r="H205">
        <v>5</v>
      </c>
      <c r="I205" t="s">
        <v>704</v>
      </c>
      <c r="J205" t="s">
        <v>212</v>
      </c>
      <c r="K205" t="s">
        <v>413</v>
      </c>
      <c r="L205" t="s">
        <v>1433</v>
      </c>
      <c r="M205" t="s">
        <v>1433</v>
      </c>
      <c r="N205">
        <v>849</v>
      </c>
      <c r="O205" t="s">
        <v>1434</v>
      </c>
      <c r="P205" t="s">
        <v>1432</v>
      </c>
      <c r="Q205">
        <v>210415</v>
      </c>
      <c r="R205" t="b">
        <v>0</v>
      </c>
      <c r="S205" t="s">
        <v>218</v>
      </c>
    </row>
    <row r="206" spans="1:19" x14ac:dyDescent="0.3">
      <c r="A206" t="s">
        <v>108</v>
      </c>
      <c r="B206" t="s">
        <v>1435</v>
      </c>
      <c r="C206">
        <v>144.10245399999999</v>
      </c>
      <c r="D206">
        <v>7.18</v>
      </c>
      <c r="E206">
        <v>1</v>
      </c>
      <c r="F206" t="s">
        <v>895</v>
      </c>
      <c r="G206" t="s">
        <v>170</v>
      </c>
      <c r="H206">
        <v>0.5</v>
      </c>
      <c r="I206" t="s">
        <v>198</v>
      </c>
      <c r="J206" t="s">
        <v>212</v>
      </c>
      <c r="K206" t="s">
        <v>58</v>
      </c>
      <c r="L206" t="s">
        <v>1436</v>
      </c>
      <c r="M206" t="s">
        <v>197</v>
      </c>
      <c r="N206" t="s">
        <v>197</v>
      </c>
      <c r="O206" t="s">
        <v>1437</v>
      </c>
      <c r="P206" t="s">
        <v>1435</v>
      </c>
      <c r="Q206">
        <v>170331</v>
      </c>
      <c r="R206" t="b">
        <v>1</v>
      </c>
      <c r="S206" t="s">
        <v>218</v>
      </c>
    </row>
    <row r="207" spans="1:19" x14ac:dyDescent="0.3">
      <c r="A207" t="s">
        <v>1441</v>
      </c>
      <c r="B207" t="s">
        <v>1438</v>
      </c>
      <c r="C207">
        <v>822.13360899999998</v>
      </c>
      <c r="D207">
        <v>8.83</v>
      </c>
      <c r="E207">
        <v>-1</v>
      </c>
      <c r="F207" t="s">
        <v>895</v>
      </c>
      <c r="G207" t="s">
        <v>170</v>
      </c>
      <c r="H207">
        <v>4</v>
      </c>
      <c r="I207" t="s">
        <v>704</v>
      </c>
      <c r="J207" t="s">
        <v>212</v>
      </c>
      <c r="K207" t="s">
        <v>906</v>
      </c>
      <c r="L207" t="s">
        <v>1439</v>
      </c>
      <c r="M207" t="s">
        <v>1439</v>
      </c>
      <c r="N207">
        <v>92753</v>
      </c>
      <c r="O207" t="s">
        <v>1440</v>
      </c>
      <c r="P207" t="s">
        <v>1438</v>
      </c>
      <c r="Q207">
        <v>160401</v>
      </c>
      <c r="R207" t="b">
        <v>1</v>
      </c>
      <c r="S207" t="s">
        <v>910</v>
      </c>
    </row>
    <row r="208" spans="1:19" x14ac:dyDescent="0.3">
      <c r="A208" t="s">
        <v>1442</v>
      </c>
      <c r="B208" t="s">
        <v>1442</v>
      </c>
      <c r="C208">
        <v>130.05041900000001</v>
      </c>
      <c r="D208">
        <v>5.52</v>
      </c>
      <c r="E208">
        <v>-1</v>
      </c>
      <c r="F208" t="s">
        <v>895</v>
      </c>
      <c r="G208" t="s">
        <v>170</v>
      </c>
      <c r="H208">
        <v>5</v>
      </c>
      <c r="I208" t="s">
        <v>704</v>
      </c>
      <c r="J208" t="s">
        <v>212</v>
      </c>
      <c r="K208" t="s">
        <v>413</v>
      </c>
      <c r="L208" t="s">
        <v>1212</v>
      </c>
      <c r="M208" t="s">
        <v>197</v>
      </c>
      <c r="N208" t="s">
        <v>197</v>
      </c>
      <c r="O208" t="s">
        <v>197</v>
      </c>
      <c r="P208" t="s">
        <v>1442</v>
      </c>
      <c r="Q208">
        <v>190715</v>
      </c>
      <c r="R208" t="b">
        <v>1</v>
      </c>
      <c r="S208" t="s">
        <v>928</v>
      </c>
    </row>
    <row r="209" spans="1:19" x14ac:dyDescent="0.3">
      <c r="A209" t="s">
        <v>105</v>
      </c>
      <c r="B209" t="s">
        <v>703</v>
      </c>
      <c r="C209">
        <v>455.09679399999999</v>
      </c>
      <c r="D209">
        <v>8.6</v>
      </c>
      <c r="E209">
        <v>-1</v>
      </c>
      <c r="F209" t="s">
        <v>895</v>
      </c>
      <c r="G209" t="s">
        <v>173</v>
      </c>
      <c r="H209">
        <v>4</v>
      </c>
      <c r="I209" t="s">
        <v>704</v>
      </c>
      <c r="J209" t="s">
        <v>212</v>
      </c>
      <c r="K209" t="s">
        <v>705</v>
      </c>
      <c r="L209" t="s">
        <v>706</v>
      </c>
      <c r="M209" t="s">
        <v>197</v>
      </c>
      <c r="N209" t="s">
        <v>197</v>
      </c>
      <c r="O209" t="s">
        <v>707</v>
      </c>
      <c r="P209" t="s">
        <v>708</v>
      </c>
      <c r="Q209">
        <v>160401</v>
      </c>
      <c r="R209" t="b">
        <v>0</v>
      </c>
      <c r="S209" t="s">
        <v>218</v>
      </c>
    </row>
    <row r="210" spans="1:19" x14ac:dyDescent="0.3">
      <c r="A210" t="s">
        <v>105</v>
      </c>
      <c r="B210" t="s">
        <v>703</v>
      </c>
      <c r="C210">
        <v>457.11244399999998</v>
      </c>
      <c r="D210">
        <v>8.6</v>
      </c>
      <c r="E210">
        <v>1</v>
      </c>
      <c r="F210" t="s">
        <v>895</v>
      </c>
      <c r="G210" t="s">
        <v>173</v>
      </c>
      <c r="H210">
        <v>4</v>
      </c>
      <c r="I210" t="s">
        <v>198</v>
      </c>
      <c r="J210" t="s">
        <v>212</v>
      </c>
      <c r="K210" t="s">
        <v>705</v>
      </c>
      <c r="L210" t="s">
        <v>706</v>
      </c>
      <c r="M210" t="s">
        <v>197</v>
      </c>
      <c r="N210" t="s">
        <v>197</v>
      </c>
      <c r="O210" t="s">
        <v>707</v>
      </c>
      <c r="P210" t="s">
        <v>708</v>
      </c>
      <c r="Q210">
        <v>160401</v>
      </c>
      <c r="R210" t="b">
        <v>1</v>
      </c>
      <c r="S210" t="s">
        <v>218</v>
      </c>
    </row>
    <row r="211" spans="1:19" x14ac:dyDescent="0.3">
      <c r="A211" t="s">
        <v>50</v>
      </c>
      <c r="B211" t="s">
        <v>712</v>
      </c>
      <c r="C211">
        <v>385.12941599999999</v>
      </c>
      <c r="D211">
        <v>10.85</v>
      </c>
      <c r="E211">
        <v>1</v>
      </c>
      <c r="F211" t="s">
        <v>895</v>
      </c>
      <c r="G211" t="s">
        <v>170</v>
      </c>
      <c r="H211">
        <v>4</v>
      </c>
      <c r="I211" t="s">
        <v>198</v>
      </c>
      <c r="J211" t="s">
        <v>212</v>
      </c>
      <c r="K211" t="s">
        <v>713</v>
      </c>
      <c r="L211" t="s">
        <v>714</v>
      </c>
      <c r="M211" t="s">
        <v>197</v>
      </c>
      <c r="N211" t="s">
        <v>197</v>
      </c>
      <c r="O211" t="s">
        <v>715</v>
      </c>
      <c r="P211" t="s">
        <v>716</v>
      </c>
      <c r="Q211">
        <v>160401</v>
      </c>
      <c r="R211" t="b">
        <v>0</v>
      </c>
      <c r="S211" t="s">
        <v>1276</v>
      </c>
    </row>
    <row r="212" spans="1:19" x14ac:dyDescent="0.3">
      <c r="A212" t="s">
        <v>51</v>
      </c>
      <c r="B212" t="s">
        <v>717</v>
      </c>
      <c r="C212">
        <v>399.14506599999999</v>
      </c>
      <c r="D212">
        <v>13.01</v>
      </c>
      <c r="E212">
        <v>1</v>
      </c>
      <c r="F212" t="s">
        <v>895</v>
      </c>
      <c r="G212" t="s">
        <v>170</v>
      </c>
      <c r="H212">
        <v>4</v>
      </c>
      <c r="I212" t="s">
        <v>198</v>
      </c>
      <c r="J212" t="s">
        <v>212</v>
      </c>
      <c r="K212" t="s">
        <v>713</v>
      </c>
      <c r="L212" t="s">
        <v>718</v>
      </c>
      <c r="M212" t="s">
        <v>718</v>
      </c>
      <c r="N212">
        <v>34755</v>
      </c>
      <c r="O212" t="s">
        <v>719</v>
      </c>
      <c r="P212" t="s">
        <v>720</v>
      </c>
      <c r="Q212">
        <v>160401</v>
      </c>
      <c r="R212" t="b">
        <v>0</v>
      </c>
      <c r="S212" t="s">
        <v>1276</v>
      </c>
    </row>
    <row r="213" spans="1:19" x14ac:dyDescent="0.3">
      <c r="A213" t="s">
        <v>1446</v>
      </c>
      <c r="B213" t="s">
        <v>1443</v>
      </c>
      <c r="C213">
        <v>137.02386999999999</v>
      </c>
      <c r="D213">
        <v>2.2000000000000002</v>
      </c>
      <c r="E213">
        <v>-1</v>
      </c>
      <c r="F213" t="s">
        <v>895</v>
      </c>
      <c r="G213" t="s">
        <v>170</v>
      </c>
      <c r="H213">
        <v>4</v>
      </c>
      <c r="I213" t="s">
        <v>704</v>
      </c>
      <c r="J213" t="s">
        <v>212</v>
      </c>
      <c r="K213" t="s">
        <v>475</v>
      </c>
      <c r="L213" t="s">
        <v>1444</v>
      </c>
      <c r="M213" t="s">
        <v>1444</v>
      </c>
      <c r="N213">
        <v>338</v>
      </c>
      <c r="O213" t="s">
        <v>1445</v>
      </c>
      <c r="P213" t="s">
        <v>1443</v>
      </c>
      <c r="Q213">
        <v>160401</v>
      </c>
      <c r="R213" t="b">
        <v>1</v>
      </c>
      <c r="S213" t="s">
        <v>218</v>
      </c>
    </row>
    <row r="214" spans="1:19" x14ac:dyDescent="0.3">
      <c r="A214" t="s">
        <v>106</v>
      </c>
      <c r="B214" t="s">
        <v>106</v>
      </c>
      <c r="C214">
        <v>90.055503999999999</v>
      </c>
      <c r="D214">
        <v>10.6</v>
      </c>
      <c r="E214">
        <v>1</v>
      </c>
      <c r="F214" t="s">
        <v>895</v>
      </c>
      <c r="G214" t="s">
        <v>173</v>
      </c>
      <c r="H214">
        <v>4</v>
      </c>
      <c r="I214" t="s">
        <v>198</v>
      </c>
      <c r="J214" t="s">
        <v>212</v>
      </c>
      <c r="K214" t="s">
        <v>1447</v>
      </c>
      <c r="L214" t="s">
        <v>1039</v>
      </c>
      <c r="M214" t="s">
        <v>1039</v>
      </c>
      <c r="N214">
        <v>1088</v>
      </c>
      <c r="O214" t="s">
        <v>1448</v>
      </c>
      <c r="P214" t="s">
        <v>106</v>
      </c>
      <c r="Q214">
        <v>160401</v>
      </c>
      <c r="R214" t="b">
        <v>1</v>
      </c>
      <c r="S214" t="s">
        <v>1042</v>
      </c>
    </row>
    <row r="215" spans="1:19" x14ac:dyDescent="0.3">
      <c r="A215" t="s">
        <v>724</v>
      </c>
      <c r="B215" t="s">
        <v>721</v>
      </c>
      <c r="C215">
        <v>340.23102599999999</v>
      </c>
      <c r="D215">
        <v>1.58</v>
      </c>
      <c r="E215">
        <v>1</v>
      </c>
      <c r="F215" t="s">
        <v>895</v>
      </c>
      <c r="G215" t="s">
        <v>197</v>
      </c>
      <c r="H215" t="s">
        <v>197</v>
      </c>
      <c r="I215" t="s">
        <v>198</v>
      </c>
      <c r="J215" t="s">
        <v>212</v>
      </c>
      <c r="K215" t="s">
        <v>722</v>
      </c>
      <c r="L215" t="s">
        <v>723</v>
      </c>
      <c r="M215" t="s">
        <v>197</v>
      </c>
      <c r="N215" t="s">
        <v>197</v>
      </c>
      <c r="O215" t="s">
        <v>197</v>
      </c>
      <c r="P215" t="s">
        <v>725</v>
      </c>
      <c r="Q215">
        <v>180130</v>
      </c>
      <c r="R215" t="b">
        <v>0</v>
      </c>
      <c r="S215" t="s">
        <v>1276</v>
      </c>
    </row>
    <row r="216" spans="1:19" x14ac:dyDescent="0.3">
      <c r="A216" t="s">
        <v>1452</v>
      </c>
      <c r="B216" t="s">
        <v>1449</v>
      </c>
      <c r="C216">
        <v>173.04499999999999</v>
      </c>
      <c r="D216">
        <v>10.97</v>
      </c>
      <c r="E216">
        <v>-1</v>
      </c>
      <c r="F216" t="s">
        <v>895</v>
      </c>
      <c r="G216" t="s">
        <v>170</v>
      </c>
      <c r="H216">
        <v>5</v>
      </c>
      <c r="I216" t="s">
        <v>704</v>
      </c>
      <c r="J216" t="s">
        <v>212</v>
      </c>
      <c r="K216" t="s">
        <v>713</v>
      </c>
      <c r="L216" t="s">
        <v>1450</v>
      </c>
      <c r="M216" t="s">
        <v>1450</v>
      </c>
      <c r="N216">
        <v>8742</v>
      </c>
      <c r="O216" t="s">
        <v>1451</v>
      </c>
      <c r="P216" t="s">
        <v>1449</v>
      </c>
      <c r="Q216">
        <v>160401</v>
      </c>
      <c r="R216" t="b">
        <v>1</v>
      </c>
      <c r="S216" t="s">
        <v>1071</v>
      </c>
    </row>
    <row r="217" spans="1:19" x14ac:dyDescent="0.3">
      <c r="A217" t="s">
        <v>1455</v>
      </c>
      <c r="B217" t="s">
        <v>1453</v>
      </c>
      <c r="C217">
        <v>140.96801300000001</v>
      </c>
      <c r="D217">
        <v>2.67</v>
      </c>
      <c r="E217">
        <v>-1</v>
      </c>
      <c r="F217" t="s">
        <v>895</v>
      </c>
      <c r="G217" t="s">
        <v>173</v>
      </c>
      <c r="H217">
        <v>4</v>
      </c>
      <c r="I217" t="s">
        <v>206</v>
      </c>
      <c r="J217" t="s">
        <v>212</v>
      </c>
      <c r="K217" t="s">
        <v>479</v>
      </c>
      <c r="L217" t="s">
        <v>1454</v>
      </c>
      <c r="M217" t="s">
        <v>197</v>
      </c>
      <c r="N217" t="s">
        <v>197</v>
      </c>
      <c r="O217" t="s">
        <v>197</v>
      </c>
      <c r="P217" t="s">
        <v>1456</v>
      </c>
      <c r="Q217">
        <v>160401</v>
      </c>
      <c r="R217" t="b">
        <v>1</v>
      </c>
      <c r="S217" t="s">
        <v>218</v>
      </c>
    </row>
    <row r="218" spans="1:19" x14ac:dyDescent="0.3">
      <c r="A218" t="s">
        <v>1460</v>
      </c>
      <c r="B218" t="s">
        <v>1457</v>
      </c>
      <c r="C218">
        <v>117.01878499999999</v>
      </c>
      <c r="D218">
        <v>11.9</v>
      </c>
      <c r="E218">
        <v>-1</v>
      </c>
      <c r="F218" t="s">
        <v>895</v>
      </c>
      <c r="G218" t="s">
        <v>170</v>
      </c>
      <c r="H218">
        <v>4</v>
      </c>
      <c r="I218" t="s">
        <v>704</v>
      </c>
      <c r="J218" t="s">
        <v>212</v>
      </c>
      <c r="K218" t="s">
        <v>934</v>
      </c>
      <c r="L218" t="s">
        <v>1458</v>
      </c>
      <c r="M218" t="s">
        <v>1458</v>
      </c>
      <c r="N218">
        <v>1110</v>
      </c>
      <c r="O218" t="s">
        <v>1459</v>
      </c>
      <c r="P218" t="s">
        <v>1457</v>
      </c>
      <c r="Q218">
        <v>160401</v>
      </c>
      <c r="R218" t="b">
        <v>1</v>
      </c>
      <c r="S218" t="s">
        <v>218</v>
      </c>
    </row>
    <row r="219" spans="1:19" x14ac:dyDescent="0.3">
      <c r="A219" t="s">
        <v>1463</v>
      </c>
      <c r="B219" t="s">
        <v>1461</v>
      </c>
      <c r="C219">
        <v>121.0444</v>
      </c>
      <c r="D219">
        <v>11.9</v>
      </c>
      <c r="E219">
        <v>-1</v>
      </c>
      <c r="F219" t="s">
        <v>895</v>
      </c>
      <c r="G219" t="s">
        <v>197</v>
      </c>
      <c r="H219">
        <v>10</v>
      </c>
      <c r="I219" t="s">
        <v>704</v>
      </c>
      <c r="J219" t="s">
        <v>212</v>
      </c>
      <c r="K219" t="s">
        <v>304</v>
      </c>
      <c r="L219" t="s">
        <v>1462</v>
      </c>
      <c r="M219" t="s">
        <v>197</v>
      </c>
      <c r="N219" t="s">
        <v>197</v>
      </c>
      <c r="O219" t="s">
        <v>197</v>
      </c>
      <c r="P219" t="s">
        <v>1461</v>
      </c>
      <c r="Q219">
        <v>160401</v>
      </c>
      <c r="R219" t="b">
        <v>1</v>
      </c>
      <c r="S219" t="s">
        <v>218</v>
      </c>
    </row>
    <row r="220" spans="1:19" x14ac:dyDescent="0.3">
      <c r="A220" t="s">
        <v>1464</v>
      </c>
      <c r="B220" t="s">
        <v>1464</v>
      </c>
      <c r="C220">
        <v>101.02387</v>
      </c>
      <c r="D220">
        <v>6.51</v>
      </c>
      <c r="E220">
        <v>-1</v>
      </c>
      <c r="F220" t="s">
        <v>895</v>
      </c>
      <c r="G220" t="s">
        <v>173</v>
      </c>
      <c r="H220">
        <v>4</v>
      </c>
      <c r="I220" t="s">
        <v>704</v>
      </c>
      <c r="J220" t="s">
        <v>212</v>
      </c>
      <c r="K220" t="s">
        <v>975</v>
      </c>
      <c r="L220" t="s">
        <v>1465</v>
      </c>
      <c r="M220" t="s">
        <v>1465</v>
      </c>
      <c r="N220">
        <v>1112</v>
      </c>
      <c r="O220" t="s">
        <v>1466</v>
      </c>
      <c r="P220" t="s">
        <v>1467</v>
      </c>
      <c r="Q220">
        <v>180701</v>
      </c>
      <c r="R220" t="b">
        <v>1</v>
      </c>
      <c r="S220" t="s">
        <v>798</v>
      </c>
    </row>
    <row r="221" spans="1:19" x14ac:dyDescent="0.3">
      <c r="A221" t="s">
        <v>1471</v>
      </c>
      <c r="B221" t="s">
        <v>1468</v>
      </c>
      <c r="C221">
        <v>866.12343899999996</v>
      </c>
      <c r="D221">
        <v>12.965</v>
      </c>
      <c r="E221">
        <v>-1</v>
      </c>
      <c r="F221" t="s">
        <v>895</v>
      </c>
      <c r="G221" t="s">
        <v>170</v>
      </c>
      <c r="H221">
        <v>4</v>
      </c>
      <c r="I221" t="s">
        <v>704</v>
      </c>
      <c r="J221" t="s">
        <v>212</v>
      </c>
      <c r="K221" t="s">
        <v>906</v>
      </c>
      <c r="L221" t="s">
        <v>1139</v>
      </c>
      <c r="M221" t="s">
        <v>1469</v>
      </c>
      <c r="N221">
        <v>45266545</v>
      </c>
      <c r="O221" t="s">
        <v>1470</v>
      </c>
      <c r="P221" t="s">
        <v>1468</v>
      </c>
      <c r="Q221">
        <v>160401</v>
      </c>
      <c r="R221" t="b">
        <v>1</v>
      </c>
      <c r="S221" t="s">
        <v>910</v>
      </c>
    </row>
    <row r="222" spans="1:19" x14ac:dyDescent="0.3">
      <c r="A222" t="s">
        <v>143</v>
      </c>
      <c r="B222" t="s">
        <v>143</v>
      </c>
      <c r="C222">
        <v>176.05589900000001</v>
      </c>
      <c r="D222">
        <v>12.58</v>
      </c>
      <c r="E222">
        <v>1</v>
      </c>
      <c r="F222" t="s">
        <v>895</v>
      </c>
      <c r="G222" t="s">
        <v>170</v>
      </c>
      <c r="H222">
        <v>4</v>
      </c>
      <c r="I222" t="s">
        <v>198</v>
      </c>
      <c r="J222" t="s">
        <v>212</v>
      </c>
      <c r="K222" t="s">
        <v>413</v>
      </c>
      <c r="L222" t="s">
        <v>1472</v>
      </c>
      <c r="M222" t="s">
        <v>1472</v>
      </c>
      <c r="N222">
        <v>14954082</v>
      </c>
      <c r="O222" t="s">
        <v>197</v>
      </c>
      <c r="P222" t="s">
        <v>143</v>
      </c>
      <c r="Q222">
        <v>190715</v>
      </c>
      <c r="R222" t="b">
        <v>1</v>
      </c>
      <c r="S222" t="s">
        <v>218</v>
      </c>
    </row>
    <row r="223" spans="1:19" x14ac:dyDescent="0.3">
      <c r="A223" t="s">
        <v>1473</v>
      </c>
      <c r="B223" t="s">
        <v>1473</v>
      </c>
      <c r="C223">
        <v>341.10838999999999</v>
      </c>
      <c r="D223">
        <v>11.93</v>
      </c>
      <c r="E223">
        <v>-1</v>
      </c>
      <c r="F223" t="s">
        <v>895</v>
      </c>
      <c r="G223" t="s">
        <v>170</v>
      </c>
      <c r="H223">
        <v>5</v>
      </c>
      <c r="I223" t="s">
        <v>704</v>
      </c>
      <c r="J223" t="s">
        <v>212</v>
      </c>
      <c r="K223" t="s">
        <v>1238</v>
      </c>
      <c r="L223" t="s">
        <v>1239</v>
      </c>
      <c r="M223" t="s">
        <v>1239</v>
      </c>
      <c r="N223">
        <v>5988</v>
      </c>
      <c r="O223" t="s">
        <v>1474</v>
      </c>
      <c r="P223" t="s">
        <v>1473</v>
      </c>
      <c r="Q223">
        <v>170331</v>
      </c>
      <c r="R223" t="b">
        <v>1</v>
      </c>
      <c r="S223" t="s">
        <v>1475</v>
      </c>
    </row>
    <row r="224" spans="1:19" x14ac:dyDescent="0.3">
      <c r="A224" t="s">
        <v>1478</v>
      </c>
      <c r="B224" t="s">
        <v>1476</v>
      </c>
      <c r="C224">
        <v>353.1497</v>
      </c>
      <c r="D224">
        <v>11.77</v>
      </c>
      <c r="E224">
        <v>-1</v>
      </c>
      <c r="F224" t="s">
        <v>895</v>
      </c>
      <c r="G224" t="s">
        <v>197</v>
      </c>
      <c r="H224">
        <v>5</v>
      </c>
      <c r="I224" t="s">
        <v>704</v>
      </c>
      <c r="J224" t="s">
        <v>212</v>
      </c>
      <c r="K224" t="s">
        <v>304</v>
      </c>
      <c r="L224" t="s">
        <v>1477</v>
      </c>
      <c r="M224" t="s">
        <v>197</v>
      </c>
      <c r="N224" t="s">
        <v>197</v>
      </c>
      <c r="O224" t="s">
        <v>197</v>
      </c>
      <c r="P224" t="s">
        <v>1478</v>
      </c>
      <c r="Q224">
        <v>170601</v>
      </c>
      <c r="R224" t="b">
        <v>1</v>
      </c>
      <c r="S224" t="s">
        <v>1475</v>
      </c>
    </row>
    <row r="225" spans="1:19" x14ac:dyDescent="0.3">
      <c r="A225" t="s">
        <v>1483</v>
      </c>
      <c r="B225" t="s">
        <v>1479</v>
      </c>
      <c r="C225">
        <v>172.00684100000001</v>
      </c>
      <c r="D225">
        <v>7.23</v>
      </c>
      <c r="E225">
        <v>-1</v>
      </c>
      <c r="F225" t="s">
        <v>895</v>
      </c>
      <c r="G225" t="s">
        <v>173</v>
      </c>
      <c r="H225">
        <v>4</v>
      </c>
      <c r="I225" t="s">
        <v>704</v>
      </c>
      <c r="J225" t="s">
        <v>212</v>
      </c>
      <c r="K225" t="s">
        <v>1480</v>
      </c>
      <c r="L225" t="s">
        <v>1481</v>
      </c>
      <c r="M225" t="s">
        <v>1481</v>
      </c>
      <c r="N225">
        <v>8479</v>
      </c>
      <c r="O225" t="s">
        <v>1482</v>
      </c>
      <c r="P225" t="s">
        <v>1479</v>
      </c>
      <c r="Q225">
        <v>180701</v>
      </c>
      <c r="R225" t="b">
        <v>1</v>
      </c>
      <c r="S225" t="s">
        <v>218</v>
      </c>
    </row>
    <row r="226" spans="1:19" x14ac:dyDescent="0.3">
      <c r="A226" t="s">
        <v>1487</v>
      </c>
      <c r="B226" t="s">
        <v>1484</v>
      </c>
      <c r="C226">
        <v>138.970122</v>
      </c>
      <c r="D226">
        <v>13.9</v>
      </c>
      <c r="E226">
        <v>-1</v>
      </c>
      <c r="F226" t="s">
        <v>895</v>
      </c>
      <c r="G226" t="s">
        <v>173</v>
      </c>
      <c r="H226">
        <v>4</v>
      </c>
      <c r="I226" t="s">
        <v>704</v>
      </c>
      <c r="J226" t="s">
        <v>212</v>
      </c>
      <c r="K226" t="s">
        <v>479</v>
      </c>
      <c r="L226" t="s">
        <v>1485</v>
      </c>
      <c r="M226" t="s">
        <v>1485</v>
      </c>
      <c r="N226">
        <v>31257</v>
      </c>
      <c r="O226" t="s">
        <v>1486</v>
      </c>
      <c r="P226" t="s">
        <v>1484</v>
      </c>
      <c r="Q226">
        <v>160401</v>
      </c>
      <c r="R226" t="b">
        <v>1</v>
      </c>
      <c r="S226" t="s">
        <v>218</v>
      </c>
    </row>
    <row r="227" spans="1:19" x14ac:dyDescent="0.3">
      <c r="A227" t="s">
        <v>1490</v>
      </c>
      <c r="B227" t="s">
        <v>1488</v>
      </c>
      <c r="C227">
        <v>140.97739999999999</v>
      </c>
      <c r="D227">
        <v>13.9</v>
      </c>
      <c r="E227">
        <v>-1</v>
      </c>
      <c r="F227" t="s">
        <v>895</v>
      </c>
      <c r="G227" t="s">
        <v>197</v>
      </c>
      <c r="H227">
        <v>2.5</v>
      </c>
      <c r="I227" t="s">
        <v>704</v>
      </c>
      <c r="J227" t="s">
        <v>212</v>
      </c>
      <c r="K227" t="s">
        <v>304</v>
      </c>
      <c r="L227" t="s">
        <v>1489</v>
      </c>
      <c r="M227" t="s">
        <v>197</v>
      </c>
      <c r="N227" t="s">
        <v>197</v>
      </c>
      <c r="O227" t="s">
        <v>197</v>
      </c>
      <c r="P227" t="s">
        <v>1488</v>
      </c>
      <c r="Q227">
        <v>160401</v>
      </c>
      <c r="R227" t="b">
        <v>1</v>
      </c>
      <c r="S227" t="s">
        <v>218</v>
      </c>
    </row>
    <row r="228" spans="1:19" x14ac:dyDescent="0.3">
      <c r="A228" t="s">
        <v>1494</v>
      </c>
      <c r="B228" t="s">
        <v>1491</v>
      </c>
      <c r="C228">
        <v>168.98068699999999</v>
      </c>
      <c r="D228">
        <v>13.275</v>
      </c>
      <c r="E228">
        <v>-1</v>
      </c>
      <c r="F228" t="s">
        <v>895</v>
      </c>
      <c r="G228" t="s">
        <v>173</v>
      </c>
      <c r="H228">
        <v>16</v>
      </c>
      <c r="I228" t="s">
        <v>704</v>
      </c>
      <c r="J228" t="s">
        <v>212</v>
      </c>
      <c r="K228" t="s">
        <v>479</v>
      </c>
      <c r="L228" t="s">
        <v>1492</v>
      </c>
      <c r="M228" t="s">
        <v>1492</v>
      </c>
      <c r="N228">
        <v>20981094</v>
      </c>
      <c r="O228" t="s">
        <v>1493</v>
      </c>
      <c r="P228" t="s">
        <v>1491</v>
      </c>
      <c r="Q228">
        <v>160401</v>
      </c>
      <c r="R228" t="b">
        <v>1</v>
      </c>
      <c r="S228" t="s">
        <v>730</v>
      </c>
    </row>
    <row r="229" spans="1:19" x14ac:dyDescent="0.3">
      <c r="A229" t="s">
        <v>1495</v>
      </c>
      <c r="B229" t="s">
        <v>1495</v>
      </c>
      <c r="C229">
        <v>124.00684099999999</v>
      </c>
      <c r="D229">
        <v>11.13</v>
      </c>
      <c r="E229">
        <v>-1</v>
      </c>
      <c r="F229" t="s">
        <v>895</v>
      </c>
      <c r="G229" t="s">
        <v>173</v>
      </c>
      <c r="H229">
        <v>4</v>
      </c>
      <c r="I229" t="s">
        <v>704</v>
      </c>
      <c r="J229" t="s">
        <v>212</v>
      </c>
      <c r="K229" t="s">
        <v>479</v>
      </c>
      <c r="L229" t="s">
        <v>1496</v>
      </c>
      <c r="M229" t="s">
        <v>1496</v>
      </c>
      <c r="N229">
        <v>1123</v>
      </c>
      <c r="O229" t="s">
        <v>1497</v>
      </c>
      <c r="P229" t="s">
        <v>1495</v>
      </c>
      <c r="Q229">
        <v>160401</v>
      </c>
      <c r="R229" t="b">
        <v>1</v>
      </c>
      <c r="S229" t="s">
        <v>1498</v>
      </c>
    </row>
    <row r="230" spans="1:19" x14ac:dyDescent="0.3">
      <c r="A230" t="s">
        <v>1495</v>
      </c>
      <c r="B230" t="s">
        <v>1495</v>
      </c>
      <c r="C230">
        <v>126.022491</v>
      </c>
      <c r="D230">
        <v>11.12</v>
      </c>
      <c r="E230">
        <v>1</v>
      </c>
      <c r="F230" t="s">
        <v>895</v>
      </c>
      <c r="G230" t="s">
        <v>173</v>
      </c>
      <c r="H230">
        <v>4</v>
      </c>
      <c r="I230" t="s">
        <v>198</v>
      </c>
      <c r="J230" t="s">
        <v>212</v>
      </c>
      <c r="K230" t="s">
        <v>479</v>
      </c>
      <c r="L230" t="s">
        <v>1496</v>
      </c>
      <c r="M230" t="s">
        <v>1496</v>
      </c>
      <c r="N230">
        <v>1123</v>
      </c>
      <c r="O230" t="s">
        <v>1497</v>
      </c>
      <c r="P230" t="s">
        <v>1495</v>
      </c>
      <c r="Q230">
        <v>160401</v>
      </c>
      <c r="R230" t="b">
        <v>0</v>
      </c>
      <c r="S230" t="s">
        <v>1498</v>
      </c>
    </row>
    <row r="231" spans="1:19" x14ac:dyDescent="0.3">
      <c r="A231" t="s">
        <v>1501</v>
      </c>
      <c r="B231" t="s">
        <v>1499</v>
      </c>
      <c r="C231">
        <v>128.0325</v>
      </c>
      <c r="D231">
        <v>10</v>
      </c>
      <c r="E231">
        <v>-1</v>
      </c>
      <c r="F231" t="s">
        <v>895</v>
      </c>
      <c r="G231" t="s">
        <v>197</v>
      </c>
      <c r="H231">
        <v>1</v>
      </c>
      <c r="I231" t="s">
        <v>704</v>
      </c>
      <c r="J231" t="s">
        <v>212</v>
      </c>
      <c r="K231" t="s">
        <v>304</v>
      </c>
      <c r="L231" t="s">
        <v>1500</v>
      </c>
      <c r="M231" t="s">
        <v>197</v>
      </c>
      <c r="N231" t="s">
        <v>197</v>
      </c>
      <c r="O231" t="s">
        <v>197</v>
      </c>
      <c r="P231" t="s">
        <v>1499</v>
      </c>
      <c r="Q231">
        <v>160401</v>
      </c>
      <c r="R231" t="b">
        <v>1</v>
      </c>
      <c r="S231" t="s">
        <v>218</v>
      </c>
    </row>
    <row r="232" spans="1:19" x14ac:dyDescent="0.3">
      <c r="A232" t="s">
        <v>1502</v>
      </c>
      <c r="B232" t="s">
        <v>1502</v>
      </c>
      <c r="C232">
        <v>168.04373799999999</v>
      </c>
      <c r="D232">
        <v>12.02</v>
      </c>
      <c r="E232">
        <v>1</v>
      </c>
      <c r="F232" t="s">
        <v>895</v>
      </c>
      <c r="G232" t="s">
        <v>170</v>
      </c>
      <c r="H232">
        <v>5</v>
      </c>
      <c r="I232" t="s">
        <v>198</v>
      </c>
      <c r="J232" t="s">
        <v>212</v>
      </c>
      <c r="K232" t="s">
        <v>479</v>
      </c>
      <c r="L232" t="s">
        <v>1503</v>
      </c>
      <c r="M232" t="s">
        <v>1503</v>
      </c>
      <c r="N232">
        <v>68340</v>
      </c>
      <c r="O232" t="s">
        <v>1504</v>
      </c>
      <c r="P232" t="s">
        <v>1502</v>
      </c>
      <c r="Q232">
        <v>210415</v>
      </c>
      <c r="R232" t="b">
        <v>1</v>
      </c>
      <c r="S232" t="s">
        <v>218</v>
      </c>
    </row>
    <row r="233" spans="1:19" x14ac:dyDescent="0.3">
      <c r="A233" t="s">
        <v>1502</v>
      </c>
      <c r="B233" t="s">
        <v>1502</v>
      </c>
      <c r="C233">
        <v>166.02918500000001</v>
      </c>
      <c r="D233">
        <v>12.02</v>
      </c>
      <c r="E233">
        <v>-1</v>
      </c>
      <c r="F233" t="s">
        <v>895</v>
      </c>
      <c r="G233" t="s">
        <v>170</v>
      </c>
      <c r="H233">
        <v>5</v>
      </c>
      <c r="I233" t="s">
        <v>704</v>
      </c>
      <c r="J233" t="s">
        <v>212</v>
      </c>
      <c r="K233" t="s">
        <v>479</v>
      </c>
      <c r="L233" t="s">
        <v>1503</v>
      </c>
      <c r="M233" t="s">
        <v>1503</v>
      </c>
      <c r="N233">
        <v>68340</v>
      </c>
      <c r="O233" t="s">
        <v>1504</v>
      </c>
      <c r="P233" t="s">
        <v>1502</v>
      </c>
      <c r="Q233">
        <v>210415</v>
      </c>
      <c r="R233" t="b">
        <v>0</v>
      </c>
      <c r="S233" t="s">
        <v>218</v>
      </c>
    </row>
    <row r="234" spans="1:19" x14ac:dyDescent="0.3">
      <c r="A234" t="s">
        <v>110</v>
      </c>
      <c r="B234" t="s">
        <v>747</v>
      </c>
      <c r="C234">
        <v>425.04497400000002</v>
      </c>
      <c r="D234">
        <v>13.765000000000001</v>
      </c>
      <c r="E234">
        <v>1</v>
      </c>
      <c r="F234" t="s">
        <v>895</v>
      </c>
      <c r="G234" t="s">
        <v>170</v>
      </c>
      <c r="H234">
        <v>4</v>
      </c>
      <c r="I234" t="s">
        <v>206</v>
      </c>
      <c r="J234" t="s">
        <v>212</v>
      </c>
      <c r="K234" t="s">
        <v>748</v>
      </c>
      <c r="L234" t="s">
        <v>749</v>
      </c>
      <c r="M234" t="s">
        <v>750</v>
      </c>
      <c r="N234">
        <v>1132</v>
      </c>
      <c r="O234" t="s">
        <v>751</v>
      </c>
      <c r="P234" t="s">
        <v>753</v>
      </c>
      <c r="Q234">
        <v>160401</v>
      </c>
      <c r="R234" t="b">
        <v>1</v>
      </c>
      <c r="S234" t="s">
        <v>798</v>
      </c>
    </row>
    <row r="235" spans="1:19" x14ac:dyDescent="0.3">
      <c r="A235" t="s">
        <v>109</v>
      </c>
      <c r="B235" t="s">
        <v>109</v>
      </c>
      <c r="C235">
        <v>345.078641</v>
      </c>
      <c r="D235">
        <v>11.5</v>
      </c>
      <c r="E235">
        <v>1</v>
      </c>
      <c r="F235" t="s">
        <v>895</v>
      </c>
      <c r="G235" t="s">
        <v>170</v>
      </c>
      <c r="H235">
        <v>4</v>
      </c>
      <c r="I235" t="s">
        <v>206</v>
      </c>
      <c r="J235" t="s">
        <v>212</v>
      </c>
      <c r="K235" t="s">
        <v>748</v>
      </c>
      <c r="L235" t="s">
        <v>754</v>
      </c>
      <c r="M235" t="s">
        <v>755</v>
      </c>
      <c r="N235">
        <v>1131</v>
      </c>
      <c r="O235" t="s">
        <v>756</v>
      </c>
      <c r="P235" t="s">
        <v>757</v>
      </c>
      <c r="Q235">
        <v>160401</v>
      </c>
      <c r="R235" t="b">
        <v>1</v>
      </c>
      <c r="S235" t="s">
        <v>798</v>
      </c>
    </row>
    <row r="236" spans="1:19" x14ac:dyDescent="0.3">
      <c r="A236" t="s">
        <v>1505</v>
      </c>
      <c r="B236" t="s">
        <v>1505</v>
      </c>
      <c r="C236">
        <v>135.02934999999999</v>
      </c>
      <c r="D236">
        <v>10.37</v>
      </c>
      <c r="E236">
        <v>-1</v>
      </c>
      <c r="F236" t="s">
        <v>895</v>
      </c>
      <c r="G236" t="s">
        <v>170</v>
      </c>
      <c r="H236">
        <v>4</v>
      </c>
      <c r="I236" t="s">
        <v>704</v>
      </c>
      <c r="J236" t="s">
        <v>212</v>
      </c>
      <c r="K236" t="s">
        <v>1238</v>
      </c>
      <c r="L236" t="s">
        <v>1506</v>
      </c>
      <c r="M236" t="s">
        <v>1506</v>
      </c>
      <c r="N236">
        <v>151152</v>
      </c>
      <c r="O236" t="s">
        <v>1507</v>
      </c>
      <c r="P236" t="s">
        <v>1505</v>
      </c>
      <c r="Q236">
        <v>190715</v>
      </c>
      <c r="R236" t="b">
        <v>1</v>
      </c>
      <c r="S236" t="s">
        <v>218</v>
      </c>
    </row>
    <row r="237" spans="1:19" x14ac:dyDescent="0.3">
      <c r="A237" t="s">
        <v>1508</v>
      </c>
      <c r="B237" t="s">
        <v>1508</v>
      </c>
      <c r="C237">
        <v>241.082448</v>
      </c>
      <c r="D237">
        <v>3.27</v>
      </c>
      <c r="E237">
        <v>-1</v>
      </c>
      <c r="F237" t="s">
        <v>895</v>
      </c>
      <c r="G237" t="s">
        <v>170</v>
      </c>
      <c r="H237">
        <v>4</v>
      </c>
      <c r="I237" t="s">
        <v>704</v>
      </c>
      <c r="J237" t="s">
        <v>212</v>
      </c>
      <c r="K237" t="s">
        <v>1011</v>
      </c>
      <c r="L237" t="s">
        <v>1509</v>
      </c>
      <c r="M237" t="s">
        <v>1509</v>
      </c>
      <c r="N237">
        <v>5789</v>
      </c>
      <c r="O237" t="s">
        <v>1510</v>
      </c>
      <c r="P237" t="s">
        <v>1508</v>
      </c>
      <c r="Q237">
        <v>160401</v>
      </c>
      <c r="R237" t="b">
        <v>1</v>
      </c>
      <c r="S237" t="s">
        <v>218</v>
      </c>
    </row>
    <row r="238" spans="1:19" x14ac:dyDescent="0.3">
      <c r="A238" t="s">
        <v>1511</v>
      </c>
      <c r="B238" t="s">
        <v>1511</v>
      </c>
      <c r="C238">
        <v>127.050753</v>
      </c>
      <c r="D238">
        <v>3.02</v>
      </c>
      <c r="E238">
        <v>1</v>
      </c>
      <c r="F238" t="s">
        <v>895</v>
      </c>
      <c r="G238" t="s">
        <v>173</v>
      </c>
      <c r="H238">
        <v>4</v>
      </c>
      <c r="I238" t="s">
        <v>198</v>
      </c>
      <c r="J238" t="s">
        <v>212</v>
      </c>
      <c r="K238" t="s">
        <v>1006</v>
      </c>
      <c r="L238" t="s">
        <v>1512</v>
      </c>
      <c r="M238" t="s">
        <v>1512</v>
      </c>
      <c r="N238">
        <v>1135</v>
      </c>
      <c r="O238" t="s">
        <v>1513</v>
      </c>
      <c r="P238" t="s">
        <v>1511</v>
      </c>
      <c r="Q238">
        <v>160401</v>
      </c>
      <c r="R238" t="b">
        <v>0</v>
      </c>
      <c r="S238" t="s">
        <v>1514</v>
      </c>
    </row>
    <row r="239" spans="1:19" x14ac:dyDescent="0.3">
      <c r="A239" t="s">
        <v>1511</v>
      </c>
      <c r="B239" t="s">
        <v>1511</v>
      </c>
      <c r="C239">
        <v>125.03510300000001</v>
      </c>
      <c r="D239">
        <v>3.02</v>
      </c>
      <c r="E239">
        <v>-1</v>
      </c>
      <c r="F239" t="s">
        <v>895</v>
      </c>
      <c r="G239" t="s">
        <v>173</v>
      </c>
      <c r="H239">
        <v>4</v>
      </c>
      <c r="I239" t="s">
        <v>704</v>
      </c>
      <c r="J239" t="s">
        <v>212</v>
      </c>
      <c r="K239" t="s">
        <v>1006</v>
      </c>
      <c r="L239" t="s">
        <v>1512</v>
      </c>
      <c r="M239" t="s">
        <v>1512</v>
      </c>
      <c r="N239">
        <v>1135</v>
      </c>
      <c r="O239" t="s">
        <v>1513</v>
      </c>
      <c r="P239" t="s">
        <v>1511</v>
      </c>
      <c r="Q239">
        <v>160401</v>
      </c>
      <c r="R239" t="b">
        <v>1</v>
      </c>
      <c r="S239" t="s">
        <v>1514</v>
      </c>
    </row>
    <row r="240" spans="1:19" x14ac:dyDescent="0.3">
      <c r="A240" t="s">
        <v>1517</v>
      </c>
      <c r="B240" t="s">
        <v>1515</v>
      </c>
      <c r="C240">
        <v>129.06020000000001</v>
      </c>
      <c r="D240">
        <v>3.06</v>
      </c>
      <c r="E240">
        <v>-1</v>
      </c>
      <c r="F240" t="s">
        <v>895</v>
      </c>
      <c r="G240" t="s">
        <v>197</v>
      </c>
      <c r="H240">
        <v>6</v>
      </c>
      <c r="I240" t="s">
        <v>704</v>
      </c>
      <c r="J240" t="s">
        <v>212</v>
      </c>
      <c r="K240" t="s">
        <v>304</v>
      </c>
      <c r="L240" t="s">
        <v>1516</v>
      </c>
      <c r="M240" t="s">
        <v>197</v>
      </c>
      <c r="N240" t="s">
        <v>197</v>
      </c>
      <c r="O240" t="s">
        <v>197</v>
      </c>
      <c r="P240" t="s">
        <v>1515</v>
      </c>
      <c r="Q240">
        <v>190514</v>
      </c>
      <c r="R240" t="b">
        <v>1</v>
      </c>
      <c r="S240" t="s">
        <v>218</v>
      </c>
    </row>
    <row r="241" spans="1:19" x14ac:dyDescent="0.3">
      <c r="A241" t="s">
        <v>1518</v>
      </c>
      <c r="B241" t="s">
        <v>1518</v>
      </c>
      <c r="C241">
        <v>341.10838999999999</v>
      </c>
      <c r="D241">
        <v>13</v>
      </c>
      <c r="E241">
        <v>-1</v>
      </c>
      <c r="F241" t="s">
        <v>895</v>
      </c>
      <c r="G241" t="s">
        <v>173</v>
      </c>
      <c r="H241">
        <v>4</v>
      </c>
      <c r="I241" t="s">
        <v>704</v>
      </c>
      <c r="J241" t="s">
        <v>212</v>
      </c>
      <c r="K241" t="s">
        <v>475</v>
      </c>
      <c r="L241" t="s">
        <v>1239</v>
      </c>
      <c r="M241" t="s">
        <v>1239</v>
      </c>
      <c r="N241">
        <v>7427</v>
      </c>
      <c r="O241" t="s">
        <v>1519</v>
      </c>
      <c r="P241" t="s">
        <v>1518</v>
      </c>
      <c r="Q241">
        <v>160401</v>
      </c>
      <c r="R241" t="b">
        <v>1</v>
      </c>
      <c r="S241" t="s">
        <v>1475</v>
      </c>
    </row>
    <row r="242" spans="1:19" x14ac:dyDescent="0.3">
      <c r="A242" t="s">
        <v>1521</v>
      </c>
      <c r="B242" t="s">
        <v>1520</v>
      </c>
      <c r="C242">
        <v>353.1497</v>
      </c>
      <c r="D242">
        <v>12.63</v>
      </c>
      <c r="E242">
        <v>-1</v>
      </c>
      <c r="F242" t="s">
        <v>895</v>
      </c>
      <c r="G242" t="s">
        <v>197</v>
      </c>
      <c r="H242">
        <v>5</v>
      </c>
      <c r="I242" t="s">
        <v>704</v>
      </c>
      <c r="J242" t="s">
        <v>212</v>
      </c>
      <c r="K242" t="s">
        <v>304</v>
      </c>
      <c r="L242" t="s">
        <v>1477</v>
      </c>
      <c r="M242" t="s">
        <v>197</v>
      </c>
      <c r="N242" t="s">
        <v>197</v>
      </c>
      <c r="O242" t="s">
        <v>197</v>
      </c>
      <c r="P242" t="s">
        <v>1521</v>
      </c>
      <c r="Q242">
        <v>170601</v>
      </c>
      <c r="R242" t="b">
        <v>1</v>
      </c>
      <c r="S242" t="s">
        <v>1475</v>
      </c>
    </row>
    <row r="243" spans="1:19" x14ac:dyDescent="0.3">
      <c r="A243" t="s">
        <v>113</v>
      </c>
      <c r="B243" t="s">
        <v>113</v>
      </c>
      <c r="C243">
        <v>138.05550299999999</v>
      </c>
      <c r="D243">
        <v>8.36</v>
      </c>
      <c r="E243">
        <v>1</v>
      </c>
      <c r="F243" t="s">
        <v>895</v>
      </c>
      <c r="G243" t="s">
        <v>170</v>
      </c>
      <c r="H243">
        <v>0.5</v>
      </c>
      <c r="I243" t="s">
        <v>198</v>
      </c>
      <c r="J243" t="s">
        <v>212</v>
      </c>
      <c r="K243" t="s">
        <v>940</v>
      </c>
      <c r="L243" t="s">
        <v>250</v>
      </c>
      <c r="M243" t="s">
        <v>250</v>
      </c>
      <c r="N243">
        <v>5570</v>
      </c>
      <c r="O243" t="s">
        <v>1522</v>
      </c>
      <c r="P243" t="s">
        <v>113</v>
      </c>
      <c r="Q243">
        <v>170331</v>
      </c>
      <c r="R243" t="b">
        <v>1</v>
      </c>
      <c r="S243" t="s">
        <v>1010</v>
      </c>
    </row>
    <row r="244" spans="1:19" x14ac:dyDescent="0.3">
      <c r="A244" t="s">
        <v>114</v>
      </c>
      <c r="B244" t="s">
        <v>114</v>
      </c>
      <c r="C244">
        <v>60.081324000000002</v>
      </c>
      <c r="D244">
        <v>5.96</v>
      </c>
      <c r="E244">
        <v>1</v>
      </c>
      <c r="F244" t="s">
        <v>895</v>
      </c>
      <c r="G244" t="s">
        <v>170</v>
      </c>
      <c r="H244">
        <v>10</v>
      </c>
      <c r="I244" t="s">
        <v>198</v>
      </c>
      <c r="J244" t="s">
        <v>212</v>
      </c>
      <c r="K244" t="s">
        <v>940</v>
      </c>
      <c r="L244" t="s">
        <v>1523</v>
      </c>
      <c r="M244" t="s">
        <v>1523</v>
      </c>
      <c r="N244">
        <v>1146</v>
      </c>
      <c r="O244" t="s">
        <v>1524</v>
      </c>
      <c r="P244" t="s">
        <v>114</v>
      </c>
      <c r="Q244">
        <v>180130</v>
      </c>
      <c r="R244" t="b">
        <v>1</v>
      </c>
      <c r="S244" t="s">
        <v>218</v>
      </c>
    </row>
    <row r="245" spans="1:19" x14ac:dyDescent="0.3">
      <c r="A245" t="s">
        <v>115</v>
      </c>
      <c r="B245" t="s">
        <v>115</v>
      </c>
      <c r="C245">
        <v>76.076239000000001</v>
      </c>
      <c r="D245">
        <v>6.59</v>
      </c>
      <c r="E245">
        <v>1</v>
      </c>
      <c r="F245" t="s">
        <v>895</v>
      </c>
      <c r="G245" t="s">
        <v>170</v>
      </c>
      <c r="H245">
        <v>4</v>
      </c>
      <c r="I245" t="s">
        <v>198</v>
      </c>
      <c r="J245" t="s">
        <v>212</v>
      </c>
      <c r="K245" t="s">
        <v>940</v>
      </c>
      <c r="L245" t="s">
        <v>1525</v>
      </c>
      <c r="M245" t="s">
        <v>197</v>
      </c>
      <c r="N245" t="s">
        <v>197</v>
      </c>
      <c r="O245" t="s">
        <v>1526</v>
      </c>
      <c r="P245" t="s">
        <v>1527</v>
      </c>
      <c r="Q245">
        <v>180130</v>
      </c>
      <c r="R245" t="b">
        <v>1</v>
      </c>
      <c r="S245" t="s">
        <v>218</v>
      </c>
    </row>
    <row r="246" spans="1:19" x14ac:dyDescent="0.3">
      <c r="A246" t="s">
        <v>121</v>
      </c>
      <c r="B246" t="s">
        <v>121</v>
      </c>
      <c r="C246">
        <v>160.09736899999999</v>
      </c>
      <c r="D246">
        <v>8.48</v>
      </c>
      <c r="E246">
        <v>1</v>
      </c>
      <c r="F246" t="s">
        <v>895</v>
      </c>
      <c r="G246" t="s">
        <v>173</v>
      </c>
      <c r="H246">
        <v>4</v>
      </c>
      <c r="I246" t="s">
        <v>198</v>
      </c>
      <c r="J246" t="s">
        <v>212</v>
      </c>
      <c r="K246" t="s">
        <v>58</v>
      </c>
      <c r="L246" t="s">
        <v>1051</v>
      </c>
      <c r="M246" t="s">
        <v>1051</v>
      </c>
      <c r="N246">
        <v>6560290</v>
      </c>
      <c r="O246" t="s">
        <v>1528</v>
      </c>
      <c r="P246" t="s">
        <v>121</v>
      </c>
      <c r="Q246">
        <v>180701</v>
      </c>
      <c r="R246" t="b">
        <v>1</v>
      </c>
      <c r="S246" t="s">
        <v>1053</v>
      </c>
    </row>
    <row r="247" spans="1:19" x14ac:dyDescent="0.3">
      <c r="A247" t="s">
        <v>1529</v>
      </c>
      <c r="B247" t="s">
        <v>1529</v>
      </c>
      <c r="C247">
        <v>565.04720399999997</v>
      </c>
      <c r="D247">
        <v>13.59</v>
      </c>
      <c r="E247">
        <v>-1</v>
      </c>
      <c r="F247" t="s">
        <v>895</v>
      </c>
      <c r="G247" t="s">
        <v>173</v>
      </c>
      <c r="H247">
        <v>4</v>
      </c>
      <c r="I247" t="s">
        <v>704</v>
      </c>
      <c r="J247" t="s">
        <v>212</v>
      </c>
      <c r="K247" t="s">
        <v>1530</v>
      </c>
      <c r="L247" t="s">
        <v>1531</v>
      </c>
      <c r="M247" t="s">
        <v>197</v>
      </c>
      <c r="N247" t="s">
        <v>197</v>
      </c>
      <c r="O247" t="s">
        <v>1532</v>
      </c>
      <c r="P247" t="s">
        <v>1529</v>
      </c>
      <c r="Q247">
        <v>160401</v>
      </c>
      <c r="R247" t="b">
        <v>1</v>
      </c>
      <c r="S247" t="s">
        <v>218</v>
      </c>
    </row>
    <row r="248" spans="1:19" x14ac:dyDescent="0.3">
      <c r="A248" t="s">
        <v>1536</v>
      </c>
      <c r="B248" t="s">
        <v>1533</v>
      </c>
      <c r="C248">
        <v>606.07375300000001</v>
      </c>
      <c r="D248">
        <v>12.75</v>
      </c>
      <c r="E248">
        <v>-1</v>
      </c>
      <c r="F248" t="s">
        <v>895</v>
      </c>
      <c r="G248" t="s">
        <v>173</v>
      </c>
      <c r="H248">
        <v>4</v>
      </c>
      <c r="I248" t="s">
        <v>704</v>
      </c>
      <c r="J248" t="s">
        <v>212</v>
      </c>
      <c r="K248" t="s">
        <v>1530</v>
      </c>
      <c r="L248" t="s">
        <v>1534</v>
      </c>
      <c r="M248" t="s">
        <v>197</v>
      </c>
      <c r="N248" t="s">
        <v>197</v>
      </c>
      <c r="O248" t="s">
        <v>1535</v>
      </c>
      <c r="P248" t="s">
        <v>1536</v>
      </c>
      <c r="Q248">
        <v>160401</v>
      </c>
      <c r="R248" t="b">
        <v>1</v>
      </c>
      <c r="S248" t="s">
        <v>218</v>
      </c>
    </row>
    <row r="249" spans="1:19" x14ac:dyDescent="0.3">
      <c r="A249" t="s">
        <v>1537</v>
      </c>
      <c r="B249" t="s">
        <v>1537</v>
      </c>
      <c r="C249">
        <v>111.019453</v>
      </c>
      <c r="D249">
        <v>4</v>
      </c>
      <c r="E249">
        <v>-1</v>
      </c>
      <c r="F249" t="s">
        <v>895</v>
      </c>
      <c r="G249" t="s">
        <v>173</v>
      </c>
      <c r="H249">
        <v>4</v>
      </c>
      <c r="I249" t="s">
        <v>704</v>
      </c>
      <c r="J249" t="s">
        <v>212</v>
      </c>
      <c r="K249" t="s">
        <v>1006</v>
      </c>
      <c r="L249" t="s">
        <v>1538</v>
      </c>
      <c r="M249" t="s">
        <v>1538</v>
      </c>
      <c r="N249">
        <v>1174</v>
      </c>
      <c r="O249" t="s">
        <v>1539</v>
      </c>
      <c r="P249" t="s">
        <v>1537</v>
      </c>
      <c r="Q249">
        <v>160401</v>
      </c>
      <c r="R249" t="b">
        <v>1</v>
      </c>
      <c r="S249" t="s">
        <v>1540</v>
      </c>
    </row>
    <row r="250" spans="1:19" x14ac:dyDescent="0.3">
      <c r="A250" t="s">
        <v>1543</v>
      </c>
      <c r="B250" t="s">
        <v>1541</v>
      </c>
      <c r="C250">
        <v>115.0261</v>
      </c>
      <c r="D250">
        <v>3.73</v>
      </c>
      <c r="E250">
        <v>-1</v>
      </c>
      <c r="F250" t="s">
        <v>895</v>
      </c>
      <c r="G250" t="s">
        <v>197</v>
      </c>
      <c r="H250">
        <v>8</v>
      </c>
      <c r="I250" t="s">
        <v>704</v>
      </c>
      <c r="J250" t="s">
        <v>212</v>
      </c>
      <c r="K250" t="s">
        <v>304</v>
      </c>
      <c r="L250" t="s">
        <v>1542</v>
      </c>
      <c r="M250" t="s">
        <v>197</v>
      </c>
      <c r="N250" t="s">
        <v>197</v>
      </c>
      <c r="O250" t="s">
        <v>197</v>
      </c>
      <c r="P250" t="s">
        <v>1541</v>
      </c>
      <c r="Q250">
        <v>190514</v>
      </c>
      <c r="R250" t="b">
        <v>1</v>
      </c>
      <c r="S250" t="s">
        <v>1544</v>
      </c>
    </row>
    <row r="251" spans="1:19" x14ac:dyDescent="0.3">
      <c r="A251" t="s">
        <v>1545</v>
      </c>
      <c r="B251" t="s">
        <v>1545</v>
      </c>
      <c r="C251">
        <v>61.040188000000001</v>
      </c>
      <c r="D251">
        <v>6.01</v>
      </c>
      <c r="E251">
        <v>1</v>
      </c>
      <c r="F251" t="s">
        <v>895</v>
      </c>
      <c r="G251" t="s">
        <v>170</v>
      </c>
      <c r="H251">
        <v>30</v>
      </c>
      <c r="I251" t="s">
        <v>198</v>
      </c>
      <c r="J251" t="s">
        <v>212</v>
      </c>
      <c r="K251" t="s">
        <v>1077</v>
      </c>
      <c r="L251" t="s">
        <v>1546</v>
      </c>
      <c r="M251" t="s">
        <v>1546</v>
      </c>
      <c r="N251">
        <v>1176</v>
      </c>
      <c r="O251" t="s">
        <v>1547</v>
      </c>
      <c r="P251" t="s">
        <v>1545</v>
      </c>
      <c r="Q251">
        <v>210415</v>
      </c>
      <c r="R251" t="b">
        <v>1</v>
      </c>
      <c r="S251" t="s">
        <v>218</v>
      </c>
    </row>
    <row r="252" spans="1:19" x14ac:dyDescent="0.3">
      <c r="A252" t="s">
        <v>1548</v>
      </c>
      <c r="B252" t="s">
        <v>1548</v>
      </c>
      <c r="C252">
        <v>243.061713</v>
      </c>
      <c r="D252">
        <v>6.02</v>
      </c>
      <c r="E252">
        <v>-1</v>
      </c>
      <c r="F252" t="s">
        <v>895</v>
      </c>
      <c r="G252" t="s">
        <v>173</v>
      </c>
      <c r="H252">
        <v>4</v>
      </c>
      <c r="I252" t="s">
        <v>704</v>
      </c>
      <c r="J252" t="s">
        <v>212</v>
      </c>
      <c r="K252" t="s">
        <v>1011</v>
      </c>
      <c r="L252" t="s">
        <v>1549</v>
      </c>
      <c r="M252" t="s">
        <v>1549</v>
      </c>
      <c r="N252">
        <v>6029</v>
      </c>
      <c r="O252" t="s">
        <v>1550</v>
      </c>
      <c r="P252" t="s">
        <v>1548</v>
      </c>
      <c r="Q252">
        <v>160401</v>
      </c>
      <c r="R252" t="b">
        <v>1</v>
      </c>
      <c r="S252" t="s">
        <v>218</v>
      </c>
    </row>
    <row r="253" spans="1:19" x14ac:dyDescent="0.3">
      <c r="A253" t="s">
        <v>1554</v>
      </c>
      <c r="B253" t="s">
        <v>1551</v>
      </c>
      <c r="C253">
        <v>139.05075299999999</v>
      </c>
      <c r="D253">
        <v>8.16</v>
      </c>
      <c r="E253">
        <v>1</v>
      </c>
      <c r="F253" t="s">
        <v>895</v>
      </c>
      <c r="G253" t="s">
        <v>173</v>
      </c>
      <c r="H253">
        <v>4</v>
      </c>
      <c r="I253" t="s">
        <v>198</v>
      </c>
      <c r="J253" t="s">
        <v>212</v>
      </c>
      <c r="K253" t="s">
        <v>413</v>
      </c>
      <c r="L253" t="s">
        <v>1552</v>
      </c>
      <c r="M253" t="s">
        <v>1552</v>
      </c>
      <c r="N253">
        <v>736715</v>
      </c>
      <c r="O253" t="s">
        <v>1553</v>
      </c>
      <c r="P253" t="s">
        <v>1555</v>
      </c>
      <c r="Q253">
        <v>180701</v>
      </c>
      <c r="R253" t="b">
        <v>0</v>
      </c>
      <c r="S253" t="s">
        <v>218</v>
      </c>
    </row>
    <row r="254" spans="1:19" x14ac:dyDescent="0.3">
      <c r="A254" t="s">
        <v>1554</v>
      </c>
      <c r="B254" t="s">
        <v>1551</v>
      </c>
      <c r="C254">
        <v>137.03510299999999</v>
      </c>
      <c r="D254">
        <v>8.16</v>
      </c>
      <c r="E254">
        <v>-1</v>
      </c>
      <c r="F254" t="s">
        <v>895</v>
      </c>
      <c r="G254" t="s">
        <v>173</v>
      </c>
      <c r="H254">
        <v>4</v>
      </c>
      <c r="I254" t="s">
        <v>704</v>
      </c>
      <c r="J254" t="s">
        <v>212</v>
      </c>
      <c r="K254" t="s">
        <v>413</v>
      </c>
      <c r="L254" t="s">
        <v>1552</v>
      </c>
      <c r="M254" t="s">
        <v>1552</v>
      </c>
      <c r="N254">
        <v>736715</v>
      </c>
      <c r="O254" t="s">
        <v>1553</v>
      </c>
      <c r="P254" t="s">
        <v>1555</v>
      </c>
      <c r="Q254">
        <v>180701</v>
      </c>
      <c r="R254" t="b">
        <v>1</v>
      </c>
      <c r="S254" t="s">
        <v>218</v>
      </c>
    </row>
    <row r="255" spans="1:19" x14ac:dyDescent="0.3">
      <c r="A255" t="s">
        <v>1556</v>
      </c>
      <c r="B255" t="s">
        <v>1556</v>
      </c>
      <c r="C255">
        <v>85.1327</v>
      </c>
      <c r="D255">
        <v>6.9</v>
      </c>
      <c r="E255">
        <v>1</v>
      </c>
      <c r="F255" t="s">
        <v>895</v>
      </c>
      <c r="G255" t="s">
        <v>197</v>
      </c>
      <c r="H255">
        <v>4</v>
      </c>
      <c r="I255" t="s">
        <v>198</v>
      </c>
      <c r="J255" t="s">
        <v>212</v>
      </c>
      <c r="K255" t="s">
        <v>304</v>
      </c>
      <c r="L255" t="s">
        <v>1557</v>
      </c>
      <c r="M255" t="s">
        <v>197</v>
      </c>
      <c r="N255" t="s">
        <v>197</v>
      </c>
      <c r="O255" t="s">
        <v>197</v>
      </c>
      <c r="P255" t="s">
        <v>1556</v>
      </c>
      <c r="Q255">
        <v>220628</v>
      </c>
      <c r="R255" t="b">
        <v>1</v>
      </c>
      <c r="S255" t="s">
        <v>218</v>
      </c>
    </row>
    <row r="256" spans="1:19" x14ac:dyDescent="0.3">
      <c r="A256" t="s">
        <v>1558</v>
      </c>
      <c r="B256" t="s">
        <v>1558</v>
      </c>
      <c r="C256">
        <v>185.12739999999999</v>
      </c>
      <c r="D256">
        <v>18.239999999999998</v>
      </c>
      <c r="E256">
        <v>1</v>
      </c>
      <c r="F256" t="s">
        <v>895</v>
      </c>
      <c r="G256" t="s">
        <v>197</v>
      </c>
      <c r="H256">
        <v>4</v>
      </c>
      <c r="I256" t="s">
        <v>198</v>
      </c>
      <c r="J256" t="s">
        <v>212</v>
      </c>
      <c r="K256" t="s">
        <v>304</v>
      </c>
      <c r="L256" t="s">
        <v>1559</v>
      </c>
      <c r="M256" t="s">
        <v>197</v>
      </c>
      <c r="N256" t="s">
        <v>197</v>
      </c>
      <c r="O256" t="s">
        <v>197</v>
      </c>
      <c r="P256" t="s">
        <v>1558</v>
      </c>
      <c r="Q256">
        <v>220628</v>
      </c>
      <c r="R256" t="b">
        <v>1</v>
      </c>
      <c r="S256" t="s">
        <v>218</v>
      </c>
    </row>
    <row r="257" spans="1:19" x14ac:dyDescent="0.3">
      <c r="A257" t="s">
        <v>1560</v>
      </c>
      <c r="B257" t="s">
        <v>1560</v>
      </c>
      <c r="C257">
        <v>62.984200000000001</v>
      </c>
      <c r="D257">
        <v>4.55</v>
      </c>
      <c r="E257">
        <v>-1</v>
      </c>
      <c r="F257" t="s">
        <v>895</v>
      </c>
      <c r="G257" t="s">
        <v>197</v>
      </c>
      <c r="H257">
        <v>5</v>
      </c>
      <c r="I257" t="s">
        <v>704</v>
      </c>
      <c r="J257" t="s">
        <v>212</v>
      </c>
      <c r="K257" t="s">
        <v>304</v>
      </c>
      <c r="L257" t="s">
        <v>1561</v>
      </c>
      <c r="M257" t="s">
        <v>197</v>
      </c>
      <c r="N257" t="s">
        <v>197</v>
      </c>
      <c r="O257" t="s">
        <v>197</v>
      </c>
      <c r="P257" t="s">
        <v>1560</v>
      </c>
      <c r="Q257">
        <v>220628</v>
      </c>
      <c r="R257" t="b">
        <v>1</v>
      </c>
      <c r="S257" t="s">
        <v>218</v>
      </c>
    </row>
    <row r="258" spans="1:19" x14ac:dyDescent="0.3">
      <c r="A258" t="s">
        <v>1562</v>
      </c>
      <c r="B258" t="s">
        <v>1562</v>
      </c>
      <c r="C258">
        <v>154.01740599999999</v>
      </c>
      <c r="D258">
        <v>9.5</v>
      </c>
      <c r="E258">
        <v>-1</v>
      </c>
      <c r="F258" t="s">
        <v>895</v>
      </c>
      <c r="G258" t="s">
        <v>173</v>
      </c>
      <c r="H258">
        <v>7.5</v>
      </c>
      <c r="I258" t="s">
        <v>704</v>
      </c>
      <c r="J258" t="s">
        <v>212</v>
      </c>
      <c r="K258" t="s">
        <v>479</v>
      </c>
      <c r="L258" t="s">
        <v>1563</v>
      </c>
      <c r="M258" t="s">
        <v>1563</v>
      </c>
      <c r="N258">
        <v>167538</v>
      </c>
      <c r="O258" t="s">
        <v>197</v>
      </c>
      <c r="P258" t="s">
        <v>1562</v>
      </c>
      <c r="Q258">
        <v>220111</v>
      </c>
      <c r="R258" t="b">
        <v>1</v>
      </c>
      <c r="S258" t="s">
        <v>1564</v>
      </c>
    </row>
    <row r="259" spans="1:19" x14ac:dyDescent="0.3">
      <c r="A259" t="s">
        <v>1565</v>
      </c>
      <c r="B259" t="s">
        <v>1565</v>
      </c>
      <c r="C259">
        <v>154.01740599999999</v>
      </c>
      <c r="D259">
        <v>11.5</v>
      </c>
      <c r="E259">
        <v>-1</v>
      </c>
      <c r="F259" t="s">
        <v>895</v>
      </c>
      <c r="G259" t="s">
        <v>173</v>
      </c>
      <c r="H259">
        <v>7.5</v>
      </c>
      <c r="I259" t="s">
        <v>704</v>
      </c>
      <c r="J259" t="s">
        <v>212</v>
      </c>
      <c r="K259" t="s">
        <v>479</v>
      </c>
      <c r="L259" t="s">
        <v>1563</v>
      </c>
      <c r="M259" t="s">
        <v>197</v>
      </c>
      <c r="N259" t="s">
        <v>197</v>
      </c>
      <c r="O259" t="s">
        <v>197</v>
      </c>
      <c r="P259" t="s">
        <v>1565</v>
      </c>
      <c r="Q259">
        <v>220111</v>
      </c>
      <c r="R259" t="b">
        <v>1</v>
      </c>
      <c r="S259" t="s">
        <v>1566</v>
      </c>
    </row>
    <row r="260" spans="1:19" x14ac:dyDescent="0.3">
      <c r="A260" t="s">
        <v>202</v>
      </c>
      <c r="B260" t="s">
        <v>195</v>
      </c>
      <c r="C260">
        <v>760.58563200000003</v>
      </c>
      <c r="D260">
        <v>14.1</v>
      </c>
      <c r="E260">
        <v>1</v>
      </c>
      <c r="F260" t="s">
        <v>196</v>
      </c>
      <c r="G260" t="s">
        <v>197</v>
      </c>
      <c r="H260">
        <v>0.25</v>
      </c>
      <c r="I260" t="s">
        <v>198</v>
      </c>
      <c r="J260" t="s">
        <v>199</v>
      </c>
      <c r="K260" t="s">
        <v>200</v>
      </c>
      <c r="L260" t="s">
        <v>201</v>
      </c>
      <c r="M260" t="s">
        <v>201</v>
      </c>
      <c r="N260">
        <v>5497103</v>
      </c>
      <c r="O260" t="s">
        <v>197</v>
      </c>
      <c r="P260" t="s">
        <v>203</v>
      </c>
      <c r="Q260">
        <v>160401</v>
      </c>
      <c r="R260" t="s">
        <v>197</v>
      </c>
      <c r="S260" t="s">
        <v>204</v>
      </c>
    </row>
    <row r="261" spans="1:19" x14ac:dyDescent="0.3">
      <c r="A261" t="s">
        <v>209</v>
      </c>
      <c r="B261" t="s">
        <v>205</v>
      </c>
      <c r="C261">
        <v>744.55433100000005</v>
      </c>
      <c r="D261">
        <v>14.9</v>
      </c>
      <c r="E261">
        <v>1</v>
      </c>
      <c r="F261" t="s">
        <v>196</v>
      </c>
      <c r="G261" t="s">
        <v>197</v>
      </c>
      <c r="H261">
        <v>0.25</v>
      </c>
      <c r="I261" t="s">
        <v>206</v>
      </c>
      <c r="J261" t="s">
        <v>199</v>
      </c>
      <c r="K261" t="s">
        <v>200</v>
      </c>
      <c r="L261" t="s">
        <v>207</v>
      </c>
      <c r="M261" t="s">
        <v>208</v>
      </c>
      <c r="N261">
        <v>23727969</v>
      </c>
      <c r="O261" t="s">
        <v>197</v>
      </c>
      <c r="P261" t="s">
        <v>210</v>
      </c>
      <c r="Q261">
        <v>160401</v>
      </c>
      <c r="R261" t="s">
        <v>197</v>
      </c>
      <c r="S261" t="s">
        <v>204</v>
      </c>
    </row>
    <row r="262" spans="1:19" x14ac:dyDescent="0.3">
      <c r="A262" t="s">
        <v>217</v>
      </c>
      <c r="B262" t="s">
        <v>211</v>
      </c>
      <c r="C262">
        <v>232.09736899999999</v>
      </c>
      <c r="D262">
        <v>6.4249999999999998</v>
      </c>
      <c r="E262">
        <v>1</v>
      </c>
      <c r="F262" t="s">
        <v>196</v>
      </c>
      <c r="G262" t="s">
        <v>197</v>
      </c>
      <c r="H262">
        <v>0.25</v>
      </c>
      <c r="I262" t="s">
        <v>198</v>
      </c>
      <c r="J262" t="s">
        <v>212</v>
      </c>
      <c r="K262" t="s">
        <v>213</v>
      </c>
      <c r="L262" t="s">
        <v>214</v>
      </c>
      <c r="M262" t="s">
        <v>215</v>
      </c>
      <c r="N262">
        <v>156228</v>
      </c>
      <c r="O262" t="s">
        <v>216</v>
      </c>
      <c r="P262" t="s">
        <v>217</v>
      </c>
      <c r="Q262">
        <v>160401</v>
      </c>
      <c r="R262" t="b">
        <v>1</v>
      </c>
      <c r="S262" t="s">
        <v>218</v>
      </c>
    </row>
    <row r="263" spans="1:19" x14ac:dyDescent="0.3">
      <c r="A263" t="s">
        <v>222</v>
      </c>
      <c r="B263" t="s">
        <v>219</v>
      </c>
      <c r="C263">
        <v>153.12794</v>
      </c>
      <c r="D263">
        <v>9.8550000000000004</v>
      </c>
      <c r="E263">
        <v>1</v>
      </c>
      <c r="F263" t="s">
        <v>196</v>
      </c>
      <c r="G263" t="s">
        <v>197</v>
      </c>
      <c r="H263">
        <v>0.25</v>
      </c>
      <c r="I263" t="s">
        <v>198</v>
      </c>
      <c r="J263" t="s">
        <v>212</v>
      </c>
      <c r="K263" t="s">
        <v>220</v>
      </c>
      <c r="L263" t="s">
        <v>221</v>
      </c>
      <c r="M263" t="s">
        <v>221</v>
      </c>
      <c r="N263">
        <v>5283349</v>
      </c>
      <c r="O263" t="s">
        <v>197</v>
      </c>
      <c r="P263" t="s">
        <v>219</v>
      </c>
      <c r="Q263">
        <v>160401</v>
      </c>
      <c r="R263" t="b">
        <v>1</v>
      </c>
      <c r="S263" t="s">
        <v>218</v>
      </c>
    </row>
    <row r="264" spans="1:19" x14ac:dyDescent="0.3">
      <c r="A264" t="s">
        <v>225</v>
      </c>
      <c r="B264" t="s">
        <v>223</v>
      </c>
      <c r="C264">
        <v>125.09663999999999</v>
      </c>
      <c r="D264">
        <v>7.23</v>
      </c>
      <c r="E264">
        <v>1</v>
      </c>
      <c r="F264" t="s">
        <v>196</v>
      </c>
      <c r="G264" t="s">
        <v>197</v>
      </c>
      <c r="H264">
        <v>0.25</v>
      </c>
      <c r="I264" t="s">
        <v>198</v>
      </c>
      <c r="J264" t="s">
        <v>212</v>
      </c>
      <c r="K264" t="s">
        <v>220</v>
      </c>
      <c r="L264" t="s">
        <v>224</v>
      </c>
      <c r="M264" t="s">
        <v>224</v>
      </c>
      <c r="N264">
        <v>5283329</v>
      </c>
      <c r="O264" t="s">
        <v>197</v>
      </c>
      <c r="P264" t="s">
        <v>223</v>
      </c>
      <c r="Q264">
        <v>160401</v>
      </c>
      <c r="R264" t="b">
        <v>1</v>
      </c>
      <c r="S264" t="s">
        <v>218</v>
      </c>
    </row>
    <row r="265" spans="1:19" x14ac:dyDescent="0.3">
      <c r="A265" t="s">
        <v>229</v>
      </c>
      <c r="B265" t="s">
        <v>226</v>
      </c>
      <c r="C265">
        <v>244.17013900000001</v>
      </c>
      <c r="D265">
        <v>11.02</v>
      </c>
      <c r="E265">
        <v>1</v>
      </c>
      <c r="F265" t="s">
        <v>196</v>
      </c>
      <c r="G265" t="s">
        <v>197</v>
      </c>
      <c r="H265">
        <v>0.25</v>
      </c>
      <c r="I265" t="s">
        <v>198</v>
      </c>
      <c r="J265" t="s">
        <v>212</v>
      </c>
      <c r="K265" t="s">
        <v>213</v>
      </c>
      <c r="L265" t="s">
        <v>227</v>
      </c>
      <c r="M265" t="s">
        <v>197</v>
      </c>
      <c r="N265" t="s">
        <v>197</v>
      </c>
      <c r="O265" t="s">
        <v>228</v>
      </c>
      <c r="P265" t="s">
        <v>229</v>
      </c>
      <c r="Q265">
        <v>160401</v>
      </c>
      <c r="R265" t="b">
        <v>1</v>
      </c>
      <c r="S265" t="s">
        <v>218</v>
      </c>
    </row>
    <row r="266" spans="1:19" x14ac:dyDescent="0.3">
      <c r="A266" t="s">
        <v>230</v>
      </c>
      <c r="B266" t="s">
        <v>230</v>
      </c>
      <c r="C266">
        <v>153.01878500000001</v>
      </c>
      <c r="D266">
        <v>2.5499999999999998</v>
      </c>
      <c r="E266">
        <v>-1</v>
      </c>
      <c r="F266" t="s">
        <v>196</v>
      </c>
      <c r="G266" t="s">
        <v>197</v>
      </c>
      <c r="H266">
        <v>1.25</v>
      </c>
      <c r="I266" t="s">
        <v>206</v>
      </c>
      <c r="J266" t="s">
        <v>212</v>
      </c>
      <c r="K266" t="s">
        <v>231</v>
      </c>
      <c r="L266" t="s">
        <v>232</v>
      </c>
      <c r="M266" t="s">
        <v>233</v>
      </c>
      <c r="N266">
        <v>72</v>
      </c>
      <c r="O266" t="s">
        <v>234</v>
      </c>
      <c r="P266" t="s">
        <v>230</v>
      </c>
      <c r="Q266">
        <v>160401</v>
      </c>
      <c r="R266" t="b">
        <v>1</v>
      </c>
      <c r="S266" t="s">
        <v>235</v>
      </c>
    </row>
    <row r="267" spans="1:19" x14ac:dyDescent="0.3">
      <c r="A267" t="s">
        <v>236</v>
      </c>
      <c r="B267" t="s">
        <v>236</v>
      </c>
      <c r="C267">
        <v>157.076573</v>
      </c>
      <c r="D267">
        <v>7.09</v>
      </c>
      <c r="E267">
        <v>1</v>
      </c>
      <c r="F267" t="s">
        <v>196</v>
      </c>
      <c r="G267" t="s">
        <v>197</v>
      </c>
      <c r="H267">
        <v>0.75</v>
      </c>
      <c r="I267" t="s">
        <v>198</v>
      </c>
      <c r="J267" t="s">
        <v>212</v>
      </c>
      <c r="K267" t="s">
        <v>237</v>
      </c>
      <c r="L267" t="s">
        <v>238</v>
      </c>
      <c r="M267" t="s">
        <v>238</v>
      </c>
      <c r="N267">
        <v>351795</v>
      </c>
      <c r="O267" t="s">
        <v>239</v>
      </c>
      <c r="P267" t="s">
        <v>236</v>
      </c>
      <c r="Q267">
        <v>160401</v>
      </c>
      <c r="R267" t="b">
        <v>1</v>
      </c>
      <c r="S267" t="s">
        <v>240</v>
      </c>
    </row>
    <row r="268" spans="1:19" x14ac:dyDescent="0.3">
      <c r="A268" t="s">
        <v>243</v>
      </c>
      <c r="B268" t="s">
        <v>241</v>
      </c>
      <c r="C268">
        <v>190.08626000000001</v>
      </c>
      <c r="D268">
        <v>6.66</v>
      </c>
      <c r="E268">
        <v>1</v>
      </c>
      <c r="F268" t="s">
        <v>196</v>
      </c>
      <c r="G268" t="s">
        <v>197</v>
      </c>
      <c r="H268">
        <v>0.25</v>
      </c>
      <c r="I268" t="s">
        <v>198</v>
      </c>
      <c r="J268" t="s">
        <v>212</v>
      </c>
      <c r="K268" t="s">
        <v>237</v>
      </c>
      <c r="L268" t="s">
        <v>242</v>
      </c>
      <c r="M268" t="s">
        <v>242</v>
      </c>
      <c r="N268">
        <v>3744</v>
      </c>
      <c r="O268" t="s">
        <v>197</v>
      </c>
      <c r="P268" t="s">
        <v>244</v>
      </c>
      <c r="Q268">
        <v>160401</v>
      </c>
      <c r="R268" t="b">
        <v>1</v>
      </c>
      <c r="S268" t="s">
        <v>245</v>
      </c>
    </row>
    <row r="269" spans="1:19" x14ac:dyDescent="0.3">
      <c r="A269" t="s">
        <v>248</v>
      </c>
      <c r="B269" t="s">
        <v>246</v>
      </c>
      <c r="C269">
        <v>300.21748400000001</v>
      </c>
      <c r="D269">
        <v>9.2750000000000004</v>
      </c>
      <c r="E269">
        <v>1</v>
      </c>
      <c r="F269" t="s">
        <v>196</v>
      </c>
      <c r="G269" t="s">
        <v>197</v>
      </c>
      <c r="H269">
        <v>0.25</v>
      </c>
      <c r="I269" t="s">
        <v>198</v>
      </c>
      <c r="J269" t="s">
        <v>212</v>
      </c>
      <c r="K269" t="s">
        <v>213</v>
      </c>
      <c r="L269" t="s">
        <v>247</v>
      </c>
      <c r="M269" t="s">
        <v>197</v>
      </c>
      <c r="N269" t="s">
        <v>197</v>
      </c>
      <c r="O269" t="s">
        <v>197</v>
      </c>
      <c r="P269" t="s">
        <v>248</v>
      </c>
      <c r="Q269">
        <v>160401</v>
      </c>
      <c r="R269" t="b">
        <v>1</v>
      </c>
      <c r="S269" t="s">
        <v>218</v>
      </c>
    </row>
    <row r="270" spans="1:19" x14ac:dyDescent="0.3">
      <c r="A270" t="s">
        <v>252</v>
      </c>
      <c r="B270" t="s">
        <v>249</v>
      </c>
      <c r="C270">
        <v>138.05550299999999</v>
      </c>
      <c r="D270">
        <v>2</v>
      </c>
      <c r="E270">
        <v>1</v>
      </c>
      <c r="F270" t="s">
        <v>196</v>
      </c>
      <c r="G270" t="s">
        <v>197</v>
      </c>
      <c r="H270">
        <v>0.25</v>
      </c>
      <c r="I270" t="s">
        <v>198</v>
      </c>
      <c r="J270" t="s">
        <v>212</v>
      </c>
      <c r="K270" t="s">
        <v>231</v>
      </c>
      <c r="L270" t="s">
        <v>250</v>
      </c>
      <c r="M270" t="s">
        <v>250</v>
      </c>
      <c r="N270">
        <v>978</v>
      </c>
      <c r="O270" t="s">
        <v>251</v>
      </c>
      <c r="P270" t="s">
        <v>253</v>
      </c>
      <c r="Q270">
        <v>160401</v>
      </c>
      <c r="R270" t="b">
        <v>1</v>
      </c>
      <c r="S270" t="s">
        <v>254</v>
      </c>
    </row>
    <row r="271" spans="1:19" x14ac:dyDescent="0.3">
      <c r="A271" t="s">
        <v>255</v>
      </c>
      <c r="B271" t="s">
        <v>255</v>
      </c>
      <c r="C271" t="s">
        <v>197</v>
      </c>
      <c r="D271">
        <v>3.7749999999999999</v>
      </c>
      <c r="E271">
        <v>-1</v>
      </c>
      <c r="F271" t="s">
        <v>196</v>
      </c>
      <c r="G271" t="s">
        <v>197</v>
      </c>
      <c r="H271">
        <v>0.25</v>
      </c>
      <c r="I271" t="s">
        <v>197</v>
      </c>
      <c r="J271" t="s">
        <v>212</v>
      </c>
      <c r="K271" t="s">
        <v>231</v>
      </c>
      <c r="L271" t="s">
        <v>256</v>
      </c>
      <c r="M271" t="s">
        <v>197</v>
      </c>
      <c r="N271" t="s">
        <v>197</v>
      </c>
      <c r="O271" t="s">
        <v>257</v>
      </c>
      <c r="P271" t="s">
        <v>255</v>
      </c>
      <c r="Q271">
        <v>160401</v>
      </c>
      <c r="R271" t="b">
        <v>1</v>
      </c>
      <c r="S271" t="s">
        <v>258</v>
      </c>
    </row>
    <row r="272" spans="1:19" x14ac:dyDescent="0.3">
      <c r="A272" t="s">
        <v>263</v>
      </c>
      <c r="B272" t="s">
        <v>259</v>
      </c>
      <c r="C272">
        <v>144.04831100000001</v>
      </c>
      <c r="D272">
        <v>1</v>
      </c>
      <c r="E272">
        <v>1</v>
      </c>
      <c r="F272" t="s">
        <v>196</v>
      </c>
      <c r="G272" t="s">
        <v>197</v>
      </c>
      <c r="H272">
        <v>0.25</v>
      </c>
      <c r="I272" t="s">
        <v>198</v>
      </c>
      <c r="J272" t="s">
        <v>212</v>
      </c>
      <c r="K272" t="s">
        <v>260</v>
      </c>
      <c r="L272" t="s">
        <v>261</v>
      </c>
      <c r="M272" t="s">
        <v>197</v>
      </c>
      <c r="N272" t="s">
        <v>197</v>
      </c>
      <c r="O272" t="s">
        <v>262</v>
      </c>
      <c r="P272" t="s">
        <v>263</v>
      </c>
      <c r="Q272">
        <v>160401</v>
      </c>
      <c r="R272" t="b">
        <v>1</v>
      </c>
      <c r="S272" t="s">
        <v>218</v>
      </c>
    </row>
    <row r="273" spans="1:19" x14ac:dyDescent="0.3">
      <c r="A273" t="s">
        <v>269</v>
      </c>
      <c r="B273" t="s">
        <v>264</v>
      </c>
      <c r="C273">
        <v>367.33647500000001</v>
      </c>
      <c r="D273">
        <v>13.89</v>
      </c>
      <c r="E273">
        <v>1</v>
      </c>
      <c r="F273" t="s">
        <v>196</v>
      </c>
      <c r="G273" t="s">
        <v>197</v>
      </c>
      <c r="H273">
        <v>0.25</v>
      </c>
      <c r="I273" t="s">
        <v>265</v>
      </c>
      <c r="J273" t="s">
        <v>199</v>
      </c>
      <c r="K273" t="s">
        <v>266</v>
      </c>
      <c r="L273" t="s">
        <v>267</v>
      </c>
      <c r="M273" t="s">
        <v>267</v>
      </c>
      <c r="N273">
        <v>439423</v>
      </c>
      <c r="O273" t="s">
        <v>268</v>
      </c>
      <c r="P273" t="s">
        <v>270</v>
      </c>
      <c r="Q273">
        <v>160401</v>
      </c>
      <c r="R273" t="s">
        <v>197</v>
      </c>
      <c r="S273" t="s">
        <v>204</v>
      </c>
    </row>
    <row r="274" spans="1:19" x14ac:dyDescent="0.3">
      <c r="A274" t="s">
        <v>274</v>
      </c>
      <c r="B274" t="s">
        <v>271</v>
      </c>
      <c r="C274">
        <v>247.13342</v>
      </c>
      <c r="D274">
        <v>6.7</v>
      </c>
      <c r="E274">
        <v>1</v>
      </c>
      <c r="F274" t="s">
        <v>196</v>
      </c>
      <c r="G274" t="s">
        <v>197</v>
      </c>
      <c r="H274">
        <v>0.25</v>
      </c>
      <c r="I274" t="s">
        <v>265</v>
      </c>
      <c r="J274" t="s">
        <v>212</v>
      </c>
      <c r="K274" t="s">
        <v>237</v>
      </c>
      <c r="L274" t="s">
        <v>272</v>
      </c>
      <c r="M274" t="s">
        <v>272</v>
      </c>
      <c r="N274">
        <v>5280896</v>
      </c>
      <c r="O274" t="s">
        <v>273</v>
      </c>
      <c r="P274" t="s">
        <v>271</v>
      </c>
      <c r="Q274">
        <v>160401</v>
      </c>
      <c r="R274" t="b">
        <v>1</v>
      </c>
      <c r="S274" t="s">
        <v>218</v>
      </c>
    </row>
    <row r="275" spans="1:19" x14ac:dyDescent="0.3">
      <c r="A275" t="s">
        <v>275</v>
      </c>
      <c r="B275" t="s">
        <v>275</v>
      </c>
      <c r="C275">
        <v>197.08138500000001</v>
      </c>
      <c r="D275">
        <v>5.7649999999999997</v>
      </c>
      <c r="E275">
        <v>1</v>
      </c>
      <c r="F275" t="s">
        <v>196</v>
      </c>
      <c r="G275" t="s">
        <v>197</v>
      </c>
      <c r="H275">
        <v>0.25</v>
      </c>
      <c r="I275" t="s">
        <v>198</v>
      </c>
      <c r="J275" t="s">
        <v>212</v>
      </c>
      <c r="K275" t="s">
        <v>231</v>
      </c>
      <c r="L275" t="s">
        <v>276</v>
      </c>
      <c r="M275" t="s">
        <v>276</v>
      </c>
      <c r="N275">
        <v>17198</v>
      </c>
      <c r="O275" t="s">
        <v>277</v>
      </c>
      <c r="P275" t="s">
        <v>275</v>
      </c>
      <c r="Q275">
        <v>160401</v>
      </c>
      <c r="R275" t="b">
        <v>1</v>
      </c>
      <c r="S275" t="s">
        <v>218</v>
      </c>
    </row>
    <row r="276" spans="1:19" x14ac:dyDescent="0.3">
      <c r="A276" t="s">
        <v>278</v>
      </c>
      <c r="B276" t="s">
        <v>278</v>
      </c>
      <c r="C276">
        <v>167.07082</v>
      </c>
      <c r="D276">
        <v>5.38</v>
      </c>
      <c r="E276">
        <v>1</v>
      </c>
      <c r="F276" t="s">
        <v>196</v>
      </c>
      <c r="G276" t="s">
        <v>197</v>
      </c>
      <c r="H276">
        <v>0.25</v>
      </c>
      <c r="I276" t="s">
        <v>198</v>
      </c>
      <c r="J276" t="s">
        <v>212</v>
      </c>
      <c r="K276" t="s">
        <v>231</v>
      </c>
      <c r="L276" t="s">
        <v>279</v>
      </c>
      <c r="M276" t="s">
        <v>279</v>
      </c>
      <c r="N276">
        <v>2214</v>
      </c>
      <c r="O276" t="s">
        <v>280</v>
      </c>
      <c r="P276" t="s">
        <v>278</v>
      </c>
      <c r="Q276">
        <v>160401</v>
      </c>
      <c r="R276" t="b">
        <v>1</v>
      </c>
      <c r="S276" t="s">
        <v>218</v>
      </c>
    </row>
    <row r="277" spans="1:19" x14ac:dyDescent="0.3">
      <c r="A277" t="s">
        <v>287</v>
      </c>
      <c r="B277" t="s">
        <v>281</v>
      </c>
      <c r="C277">
        <v>790.33669999999995</v>
      </c>
      <c r="D277">
        <v>5.4</v>
      </c>
      <c r="E277">
        <v>2</v>
      </c>
      <c r="F277" t="s">
        <v>196</v>
      </c>
      <c r="G277" t="s">
        <v>197</v>
      </c>
      <c r="H277">
        <v>0.25</v>
      </c>
      <c r="I277" t="s">
        <v>282</v>
      </c>
      <c r="J277" t="s">
        <v>212</v>
      </c>
      <c r="K277" t="s">
        <v>283</v>
      </c>
      <c r="L277" t="s">
        <v>284</v>
      </c>
      <c r="M277" t="s">
        <v>285</v>
      </c>
      <c r="N277">
        <v>70678541</v>
      </c>
      <c r="O277" t="s">
        <v>286</v>
      </c>
      <c r="P277" t="s">
        <v>288</v>
      </c>
      <c r="Q277">
        <v>160401</v>
      </c>
      <c r="R277" t="b">
        <v>1</v>
      </c>
      <c r="S277" t="s">
        <v>218</v>
      </c>
    </row>
    <row r="278" spans="1:19" x14ac:dyDescent="0.3">
      <c r="A278" t="s">
        <v>289</v>
      </c>
      <c r="B278" t="s">
        <v>289</v>
      </c>
      <c r="C278">
        <v>131.129671</v>
      </c>
      <c r="D278">
        <v>0.62</v>
      </c>
      <c r="E278">
        <v>1</v>
      </c>
      <c r="F278" t="s">
        <v>196</v>
      </c>
      <c r="G278" t="s">
        <v>197</v>
      </c>
      <c r="H278">
        <v>0.5</v>
      </c>
      <c r="I278" t="s">
        <v>198</v>
      </c>
      <c r="J278" t="s">
        <v>212</v>
      </c>
      <c r="K278" t="s">
        <v>290</v>
      </c>
      <c r="L278" t="s">
        <v>291</v>
      </c>
      <c r="M278" t="s">
        <v>291</v>
      </c>
      <c r="N278">
        <v>199</v>
      </c>
      <c r="O278" t="s">
        <v>292</v>
      </c>
      <c r="P278" t="s">
        <v>289</v>
      </c>
      <c r="Q278">
        <v>180130</v>
      </c>
      <c r="R278" t="b">
        <v>1</v>
      </c>
      <c r="S278" t="s">
        <v>218</v>
      </c>
    </row>
    <row r="279" spans="1:19" x14ac:dyDescent="0.3">
      <c r="A279" t="s">
        <v>293</v>
      </c>
      <c r="B279" t="s">
        <v>293</v>
      </c>
      <c r="C279">
        <v>137.046336</v>
      </c>
      <c r="D279">
        <v>1.27</v>
      </c>
      <c r="E279">
        <v>1</v>
      </c>
      <c r="F279" t="s">
        <v>196</v>
      </c>
      <c r="G279" t="s">
        <v>197</v>
      </c>
      <c r="H279">
        <v>0.25</v>
      </c>
      <c r="I279" t="s">
        <v>198</v>
      </c>
      <c r="J279" t="s">
        <v>212</v>
      </c>
      <c r="K279" t="s">
        <v>294</v>
      </c>
      <c r="L279" t="s">
        <v>295</v>
      </c>
      <c r="M279" t="s">
        <v>295</v>
      </c>
      <c r="N279">
        <v>135401907</v>
      </c>
      <c r="O279" t="s">
        <v>197</v>
      </c>
      <c r="P279" t="s">
        <v>293</v>
      </c>
      <c r="Q279">
        <v>180701</v>
      </c>
      <c r="R279" t="b">
        <v>0</v>
      </c>
      <c r="S279" t="s">
        <v>296</v>
      </c>
    </row>
    <row r="280" spans="1:19" x14ac:dyDescent="0.3">
      <c r="A280" t="s">
        <v>301</v>
      </c>
      <c r="B280" t="s">
        <v>297</v>
      </c>
      <c r="C280">
        <v>431.38890500000002</v>
      </c>
      <c r="D280">
        <v>14.725</v>
      </c>
      <c r="E280">
        <v>1</v>
      </c>
      <c r="F280" t="s">
        <v>196</v>
      </c>
      <c r="G280" t="s">
        <v>197</v>
      </c>
      <c r="H280">
        <v>0.25</v>
      </c>
      <c r="I280" t="s">
        <v>198</v>
      </c>
      <c r="J280" t="s">
        <v>199</v>
      </c>
      <c r="K280" t="s">
        <v>298</v>
      </c>
      <c r="L280" t="s">
        <v>299</v>
      </c>
      <c r="M280" t="s">
        <v>197</v>
      </c>
      <c r="N280" t="s">
        <v>197</v>
      </c>
      <c r="O280" t="s">
        <v>300</v>
      </c>
      <c r="P280" t="s">
        <v>302</v>
      </c>
      <c r="Q280">
        <v>160401</v>
      </c>
      <c r="R280" t="s">
        <v>197</v>
      </c>
      <c r="S280" t="s">
        <v>204</v>
      </c>
    </row>
    <row r="281" spans="1:19" x14ac:dyDescent="0.3">
      <c r="A281" t="s">
        <v>306</v>
      </c>
      <c r="B281" t="s">
        <v>303</v>
      </c>
      <c r="C281">
        <v>436.41820000000001</v>
      </c>
      <c r="D281">
        <v>14.725</v>
      </c>
      <c r="E281">
        <v>1</v>
      </c>
      <c r="F281" t="s">
        <v>196</v>
      </c>
      <c r="G281" t="s">
        <v>197</v>
      </c>
      <c r="H281">
        <v>5</v>
      </c>
      <c r="I281" t="s">
        <v>198</v>
      </c>
      <c r="J281" t="s">
        <v>199</v>
      </c>
      <c r="K281" t="s">
        <v>304</v>
      </c>
      <c r="L281" t="s">
        <v>305</v>
      </c>
      <c r="M281" t="s">
        <v>197</v>
      </c>
      <c r="N281" t="s">
        <v>197</v>
      </c>
      <c r="O281" t="s">
        <v>197</v>
      </c>
      <c r="P281" t="s">
        <v>303</v>
      </c>
      <c r="Q281">
        <v>170301</v>
      </c>
      <c r="R281" t="s">
        <v>197</v>
      </c>
      <c r="S281" t="s">
        <v>204</v>
      </c>
    </row>
    <row r="282" spans="1:19" x14ac:dyDescent="0.3">
      <c r="A282" t="s">
        <v>310</v>
      </c>
      <c r="B282" t="s">
        <v>307</v>
      </c>
      <c r="C282">
        <v>425.34195499999998</v>
      </c>
      <c r="D282">
        <v>13.88</v>
      </c>
      <c r="E282">
        <v>1</v>
      </c>
      <c r="F282" t="s">
        <v>196</v>
      </c>
      <c r="G282" t="s">
        <v>197</v>
      </c>
      <c r="H282">
        <v>0.25</v>
      </c>
      <c r="I282" t="s">
        <v>198</v>
      </c>
      <c r="J282" t="s">
        <v>199</v>
      </c>
      <c r="K282" t="s">
        <v>298</v>
      </c>
      <c r="L282" t="s">
        <v>308</v>
      </c>
      <c r="M282" t="s">
        <v>308</v>
      </c>
      <c r="N282">
        <v>5282347</v>
      </c>
      <c r="O282" t="s">
        <v>309</v>
      </c>
      <c r="P282" t="s">
        <v>311</v>
      </c>
      <c r="Q282">
        <v>160401</v>
      </c>
      <c r="R282" t="s">
        <v>197</v>
      </c>
      <c r="S282" t="s">
        <v>204</v>
      </c>
    </row>
    <row r="283" spans="1:19" x14ac:dyDescent="0.3">
      <c r="A283" t="s">
        <v>316</v>
      </c>
      <c r="B283" t="s">
        <v>312</v>
      </c>
      <c r="C283">
        <v>305.24805500000002</v>
      </c>
      <c r="D283">
        <v>12.15</v>
      </c>
      <c r="E283">
        <v>1</v>
      </c>
      <c r="F283" t="s">
        <v>196</v>
      </c>
      <c r="G283" t="s">
        <v>197</v>
      </c>
      <c r="H283">
        <v>0.25</v>
      </c>
      <c r="I283" t="s">
        <v>198</v>
      </c>
      <c r="J283" t="s">
        <v>199</v>
      </c>
      <c r="K283" t="s">
        <v>313</v>
      </c>
      <c r="L283" t="s">
        <v>314</v>
      </c>
      <c r="M283" t="s">
        <v>314</v>
      </c>
      <c r="N283">
        <v>444899</v>
      </c>
      <c r="O283" t="s">
        <v>315</v>
      </c>
      <c r="P283" t="s">
        <v>317</v>
      </c>
      <c r="Q283">
        <v>160401</v>
      </c>
      <c r="R283" t="s">
        <v>197</v>
      </c>
      <c r="S283" t="s">
        <v>204</v>
      </c>
    </row>
    <row r="284" spans="1:19" x14ac:dyDescent="0.3">
      <c r="A284" t="s">
        <v>320</v>
      </c>
      <c r="B284" t="s">
        <v>318</v>
      </c>
      <c r="C284">
        <v>313.29770000000002</v>
      </c>
      <c r="D284">
        <v>12.15</v>
      </c>
      <c r="E284">
        <v>1</v>
      </c>
      <c r="F284" t="s">
        <v>196</v>
      </c>
      <c r="G284" t="s">
        <v>197</v>
      </c>
      <c r="H284">
        <v>20</v>
      </c>
      <c r="I284" t="s">
        <v>198</v>
      </c>
      <c r="J284" t="s">
        <v>199</v>
      </c>
      <c r="K284" t="s">
        <v>304</v>
      </c>
      <c r="L284" t="s">
        <v>319</v>
      </c>
      <c r="M284" t="s">
        <v>197</v>
      </c>
      <c r="N284" t="s">
        <v>197</v>
      </c>
      <c r="O284" t="s">
        <v>197</v>
      </c>
      <c r="P284" t="s">
        <v>318</v>
      </c>
      <c r="Q284">
        <v>160401</v>
      </c>
      <c r="R284" t="s">
        <v>197</v>
      </c>
      <c r="S284" t="s">
        <v>204</v>
      </c>
    </row>
    <row r="285" spans="1:19" x14ac:dyDescent="0.3">
      <c r="A285" t="s">
        <v>124</v>
      </c>
      <c r="B285" t="s">
        <v>124</v>
      </c>
      <c r="C285">
        <v>179.005326</v>
      </c>
      <c r="D285">
        <v>0.72</v>
      </c>
      <c r="E285">
        <v>1</v>
      </c>
      <c r="F285" t="s">
        <v>196</v>
      </c>
      <c r="G285" t="s">
        <v>197</v>
      </c>
      <c r="H285" t="s">
        <v>197</v>
      </c>
      <c r="I285" t="s">
        <v>198</v>
      </c>
      <c r="J285" t="s">
        <v>212</v>
      </c>
      <c r="K285" t="s">
        <v>321</v>
      </c>
      <c r="L285" t="s">
        <v>322</v>
      </c>
      <c r="M285" t="s">
        <v>322</v>
      </c>
      <c r="N285">
        <v>47364</v>
      </c>
      <c r="O285" t="s">
        <v>323</v>
      </c>
      <c r="P285" t="s">
        <v>124</v>
      </c>
      <c r="Q285">
        <v>180701</v>
      </c>
      <c r="R285" t="b">
        <v>0</v>
      </c>
      <c r="S285" t="s">
        <v>296</v>
      </c>
    </row>
    <row r="286" spans="1:19" x14ac:dyDescent="0.3">
      <c r="A286" t="s">
        <v>327</v>
      </c>
      <c r="B286" t="s">
        <v>324</v>
      </c>
      <c r="C286" t="s">
        <v>197</v>
      </c>
      <c r="D286">
        <v>0.8</v>
      </c>
      <c r="E286">
        <v>-1</v>
      </c>
      <c r="F286" t="s">
        <v>196</v>
      </c>
      <c r="G286" t="s">
        <v>197</v>
      </c>
      <c r="H286">
        <v>1</v>
      </c>
      <c r="I286" t="s">
        <v>197</v>
      </c>
      <c r="J286" t="s">
        <v>212</v>
      </c>
      <c r="K286" t="s">
        <v>260</v>
      </c>
      <c r="L286" t="s">
        <v>325</v>
      </c>
      <c r="M286" t="s">
        <v>325</v>
      </c>
      <c r="N286">
        <v>54670067</v>
      </c>
      <c r="O286" t="s">
        <v>326</v>
      </c>
      <c r="P286" t="s">
        <v>328</v>
      </c>
      <c r="Q286">
        <v>160401</v>
      </c>
      <c r="R286" t="b">
        <v>1</v>
      </c>
      <c r="S286" t="s">
        <v>258</v>
      </c>
    </row>
    <row r="287" spans="1:19" x14ac:dyDescent="0.3">
      <c r="A287" t="s">
        <v>332</v>
      </c>
      <c r="B287" t="s">
        <v>329</v>
      </c>
      <c r="C287">
        <v>417.31574000000001</v>
      </c>
      <c r="D287">
        <v>14.56</v>
      </c>
      <c r="E287">
        <v>1</v>
      </c>
      <c r="F287" t="s">
        <v>196</v>
      </c>
      <c r="G287" t="s">
        <v>197</v>
      </c>
      <c r="H287" t="s">
        <v>197</v>
      </c>
      <c r="I287" t="s">
        <v>198</v>
      </c>
      <c r="J287" t="s">
        <v>199</v>
      </c>
      <c r="K287" t="s">
        <v>330</v>
      </c>
      <c r="L287" t="s">
        <v>331</v>
      </c>
      <c r="M287" t="s">
        <v>331</v>
      </c>
      <c r="N287">
        <v>101701200</v>
      </c>
      <c r="O287" t="s">
        <v>197</v>
      </c>
      <c r="P287" t="s">
        <v>333</v>
      </c>
      <c r="Q287" t="s">
        <v>197</v>
      </c>
      <c r="R287" t="b">
        <v>1</v>
      </c>
      <c r="S287" t="s">
        <v>258</v>
      </c>
    </row>
    <row r="288" spans="1:19" x14ac:dyDescent="0.3">
      <c r="A288" t="s">
        <v>338</v>
      </c>
      <c r="B288" t="s">
        <v>334</v>
      </c>
      <c r="C288">
        <v>536.43820000000005</v>
      </c>
      <c r="D288">
        <v>16.420000000000002</v>
      </c>
      <c r="E288">
        <v>1</v>
      </c>
      <c r="F288" t="s">
        <v>196</v>
      </c>
      <c r="G288" t="s">
        <v>197</v>
      </c>
      <c r="H288">
        <v>0.25</v>
      </c>
      <c r="I288" t="s">
        <v>206</v>
      </c>
      <c r="J288" t="s">
        <v>199</v>
      </c>
      <c r="K288" t="s">
        <v>335</v>
      </c>
      <c r="L288" t="s">
        <v>336</v>
      </c>
      <c r="M288" t="s">
        <v>336</v>
      </c>
      <c r="N288">
        <v>5280489</v>
      </c>
      <c r="O288" t="s">
        <v>337</v>
      </c>
      <c r="P288" t="s">
        <v>339</v>
      </c>
      <c r="Q288">
        <v>160401</v>
      </c>
      <c r="R288" t="s">
        <v>197</v>
      </c>
      <c r="S288" t="s">
        <v>204</v>
      </c>
    </row>
    <row r="289" spans="1:19" x14ac:dyDescent="0.3">
      <c r="A289" t="s">
        <v>343</v>
      </c>
      <c r="B289" t="s">
        <v>340</v>
      </c>
      <c r="C289">
        <v>153.12794</v>
      </c>
      <c r="D289">
        <v>8.39</v>
      </c>
      <c r="E289">
        <v>1</v>
      </c>
      <c r="F289" t="s">
        <v>196</v>
      </c>
      <c r="G289" t="s">
        <v>197</v>
      </c>
      <c r="H289" t="s">
        <v>197</v>
      </c>
      <c r="I289" t="s">
        <v>198</v>
      </c>
      <c r="J289" t="s">
        <v>199</v>
      </c>
      <c r="K289" t="s">
        <v>341</v>
      </c>
      <c r="L289" t="s">
        <v>221</v>
      </c>
      <c r="M289" t="s">
        <v>221</v>
      </c>
      <c r="N289">
        <v>9895</v>
      </c>
      <c r="O289" t="s">
        <v>342</v>
      </c>
      <c r="P289" t="s">
        <v>344</v>
      </c>
      <c r="Q289" t="s">
        <v>197</v>
      </c>
      <c r="R289" t="b">
        <v>1</v>
      </c>
      <c r="S289" t="s">
        <v>258</v>
      </c>
    </row>
    <row r="290" spans="1:19" x14ac:dyDescent="0.3">
      <c r="A290" t="s">
        <v>349</v>
      </c>
      <c r="B290" t="s">
        <v>345</v>
      </c>
      <c r="C290">
        <v>193.15924000000001</v>
      </c>
      <c r="D290">
        <v>9.7100000000000009</v>
      </c>
      <c r="E290">
        <v>1</v>
      </c>
      <c r="F290" t="s">
        <v>196</v>
      </c>
      <c r="G290" t="s">
        <v>197</v>
      </c>
      <c r="H290" t="s">
        <v>197</v>
      </c>
      <c r="I290" t="s">
        <v>198</v>
      </c>
      <c r="J290" t="s">
        <v>199</v>
      </c>
      <c r="K290" t="s">
        <v>346</v>
      </c>
      <c r="L290" t="s">
        <v>347</v>
      </c>
      <c r="M290" t="s">
        <v>347</v>
      </c>
      <c r="N290">
        <v>638014</v>
      </c>
      <c r="O290" t="s">
        <v>348</v>
      </c>
      <c r="P290" t="s">
        <v>350</v>
      </c>
      <c r="Q290" t="s">
        <v>197</v>
      </c>
      <c r="R290" t="b">
        <v>1</v>
      </c>
      <c r="S290" t="s">
        <v>258</v>
      </c>
    </row>
    <row r="291" spans="1:19" x14ac:dyDescent="0.3">
      <c r="A291" t="s">
        <v>354</v>
      </c>
      <c r="B291" t="s">
        <v>351</v>
      </c>
      <c r="C291">
        <v>219.17489</v>
      </c>
      <c r="D291">
        <v>10.85</v>
      </c>
      <c r="E291">
        <v>1</v>
      </c>
      <c r="F291" t="s">
        <v>196</v>
      </c>
      <c r="G291" t="s">
        <v>197</v>
      </c>
      <c r="H291" t="s">
        <v>197</v>
      </c>
      <c r="I291" t="s">
        <v>198</v>
      </c>
      <c r="J291" t="s">
        <v>199</v>
      </c>
      <c r="K291" t="s">
        <v>352</v>
      </c>
      <c r="L291" t="s">
        <v>353</v>
      </c>
      <c r="M291" t="s">
        <v>197</v>
      </c>
      <c r="N291" t="s">
        <v>197</v>
      </c>
      <c r="O291" t="s">
        <v>197</v>
      </c>
      <c r="P291" t="s">
        <v>355</v>
      </c>
      <c r="Q291" t="s">
        <v>197</v>
      </c>
      <c r="R291" t="b">
        <v>1</v>
      </c>
      <c r="S291" t="s">
        <v>258</v>
      </c>
    </row>
    <row r="292" spans="1:19" x14ac:dyDescent="0.3">
      <c r="A292" t="s">
        <v>359</v>
      </c>
      <c r="B292" t="s">
        <v>356</v>
      </c>
      <c r="C292">
        <v>245.09599</v>
      </c>
      <c r="D292">
        <v>3.75</v>
      </c>
      <c r="E292">
        <v>1</v>
      </c>
      <c r="F292" t="s">
        <v>196</v>
      </c>
      <c r="G292" t="s">
        <v>197</v>
      </c>
      <c r="H292">
        <v>0.25</v>
      </c>
      <c r="I292" t="s">
        <v>198</v>
      </c>
      <c r="J292" t="s">
        <v>212</v>
      </c>
      <c r="K292" t="s">
        <v>260</v>
      </c>
      <c r="L292" t="s">
        <v>357</v>
      </c>
      <c r="M292" t="s">
        <v>357</v>
      </c>
      <c r="N292">
        <v>171548</v>
      </c>
      <c r="O292" t="s">
        <v>358</v>
      </c>
      <c r="P292" t="s">
        <v>360</v>
      </c>
      <c r="Q292">
        <v>160401</v>
      </c>
      <c r="R292" t="b">
        <v>1</v>
      </c>
      <c r="S292" t="s">
        <v>218</v>
      </c>
    </row>
    <row r="293" spans="1:19" x14ac:dyDescent="0.3">
      <c r="A293" t="s">
        <v>59</v>
      </c>
      <c r="B293" t="s">
        <v>361</v>
      </c>
      <c r="C293">
        <v>232.15488400000001</v>
      </c>
      <c r="D293">
        <v>1.34</v>
      </c>
      <c r="E293">
        <v>1</v>
      </c>
      <c r="F293" t="s">
        <v>196</v>
      </c>
      <c r="G293" t="s">
        <v>197</v>
      </c>
      <c r="H293">
        <v>0.25</v>
      </c>
      <c r="I293" t="s">
        <v>198</v>
      </c>
      <c r="J293" t="s">
        <v>212</v>
      </c>
      <c r="K293" t="s">
        <v>58</v>
      </c>
      <c r="L293" t="s">
        <v>362</v>
      </c>
      <c r="M293" t="s">
        <v>362</v>
      </c>
      <c r="N293">
        <v>213144</v>
      </c>
      <c r="O293" t="s">
        <v>363</v>
      </c>
      <c r="P293" t="s">
        <v>59</v>
      </c>
      <c r="Q293">
        <v>180130</v>
      </c>
      <c r="R293" t="b">
        <v>0</v>
      </c>
      <c r="S293" t="s">
        <v>296</v>
      </c>
    </row>
    <row r="294" spans="1:19" x14ac:dyDescent="0.3">
      <c r="A294" t="s">
        <v>367</v>
      </c>
      <c r="B294" t="s">
        <v>364</v>
      </c>
      <c r="C294" t="s">
        <v>197</v>
      </c>
      <c r="D294">
        <v>4.83</v>
      </c>
      <c r="E294">
        <v>-1</v>
      </c>
      <c r="F294" t="s">
        <v>196</v>
      </c>
      <c r="G294" t="s">
        <v>197</v>
      </c>
      <c r="H294">
        <v>0.75</v>
      </c>
      <c r="I294" t="s">
        <v>197</v>
      </c>
      <c r="J294" t="s">
        <v>212</v>
      </c>
      <c r="K294" t="s">
        <v>231</v>
      </c>
      <c r="L294" t="s">
        <v>365</v>
      </c>
      <c r="M294" t="s">
        <v>365</v>
      </c>
      <c r="N294">
        <v>689043</v>
      </c>
      <c r="O294" t="s">
        <v>366</v>
      </c>
      <c r="P294" t="s">
        <v>364</v>
      </c>
      <c r="Q294">
        <v>160401</v>
      </c>
      <c r="R294" t="b">
        <v>1</v>
      </c>
      <c r="S294" t="s">
        <v>258</v>
      </c>
    </row>
    <row r="295" spans="1:19" x14ac:dyDescent="0.3">
      <c r="A295" t="s">
        <v>368</v>
      </c>
      <c r="B295" t="s">
        <v>368</v>
      </c>
      <c r="C295">
        <v>195.088201</v>
      </c>
      <c r="D295">
        <v>3.85</v>
      </c>
      <c r="E295">
        <v>1</v>
      </c>
      <c r="F295" t="s">
        <v>196</v>
      </c>
      <c r="G295" t="s">
        <v>197</v>
      </c>
      <c r="H295">
        <v>0.25</v>
      </c>
      <c r="I295" t="s">
        <v>198</v>
      </c>
      <c r="J295" t="s">
        <v>212</v>
      </c>
      <c r="K295" t="s">
        <v>369</v>
      </c>
      <c r="L295" t="s">
        <v>370</v>
      </c>
      <c r="M295" t="s">
        <v>370</v>
      </c>
      <c r="N295">
        <v>2519</v>
      </c>
      <c r="O295" t="s">
        <v>371</v>
      </c>
      <c r="P295" t="s">
        <v>368</v>
      </c>
      <c r="Q295">
        <v>160401</v>
      </c>
      <c r="R295" t="b">
        <v>1</v>
      </c>
      <c r="S295" t="s">
        <v>218</v>
      </c>
    </row>
    <row r="296" spans="1:19" x14ac:dyDescent="0.3">
      <c r="A296" t="s">
        <v>375</v>
      </c>
      <c r="B296" t="s">
        <v>372</v>
      </c>
      <c r="C296">
        <v>397.34703999999999</v>
      </c>
      <c r="D296">
        <v>13.75</v>
      </c>
      <c r="E296">
        <v>1</v>
      </c>
      <c r="F296" t="s">
        <v>196</v>
      </c>
      <c r="G296" t="s">
        <v>197</v>
      </c>
      <c r="H296">
        <v>1</v>
      </c>
      <c r="I296" t="s">
        <v>198</v>
      </c>
      <c r="J296" t="s">
        <v>199</v>
      </c>
      <c r="K296" t="s">
        <v>298</v>
      </c>
      <c r="L296" t="s">
        <v>373</v>
      </c>
      <c r="M296" t="s">
        <v>197</v>
      </c>
      <c r="N296" t="s">
        <v>197</v>
      </c>
      <c r="O296" t="s">
        <v>374</v>
      </c>
      <c r="P296" t="s">
        <v>376</v>
      </c>
      <c r="Q296">
        <v>160401</v>
      </c>
      <c r="R296" t="s">
        <v>197</v>
      </c>
      <c r="S296" t="s">
        <v>204</v>
      </c>
    </row>
    <row r="297" spans="1:19" x14ac:dyDescent="0.3">
      <c r="A297" t="s">
        <v>377</v>
      </c>
      <c r="B297" t="s">
        <v>377</v>
      </c>
      <c r="C297">
        <v>201.04864499999999</v>
      </c>
      <c r="D297">
        <v>6.96</v>
      </c>
      <c r="E297">
        <v>1</v>
      </c>
      <c r="F297" t="s">
        <v>196</v>
      </c>
      <c r="G297" t="s">
        <v>197</v>
      </c>
      <c r="H297">
        <v>0.25</v>
      </c>
      <c r="I297" t="s">
        <v>198</v>
      </c>
      <c r="J297" t="s">
        <v>212</v>
      </c>
      <c r="K297" t="s">
        <v>237</v>
      </c>
      <c r="L297" t="s">
        <v>378</v>
      </c>
      <c r="M297" t="s">
        <v>378</v>
      </c>
      <c r="N297">
        <v>636970</v>
      </c>
      <c r="O297" t="s">
        <v>379</v>
      </c>
      <c r="P297" t="s">
        <v>377</v>
      </c>
      <c r="Q297">
        <v>160401</v>
      </c>
      <c r="R297" t="b">
        <v>1</v>
      </c>
      <c r="S297" t="s">
        <v>218</v>
      </c>
    </row>
    <row r="298" spans="1:19" x14ac:dyDescent="0.3">
      <c r="A298" t="s">
        <v>380</v>
      </c>
      <c r="B298" t="s">
        <v>380</v>
      </c>
      <c r="C298">
        <v>387.36268999999999</v>
      </c>
      <c r="D298">
        <v>8.5</v>
      </c>
      <c r="E298">
        <v>1</v>
      </c>
      <c r="F298" t="s">
        <v>196</v>
      </c>
      <c r="G298" t="s">
        <v>197</v>
      </c>
      <c r="H298" t="s">
        <v>197</v>
      </c>
      <c r="I298" t="s">
        <v>198</v>
      </c>
      <c r="J298" t="s">
        <v>199</v>
      </c>
      <c r="K298" t="s">
        <v>266</v>
      </c>
      <c r="L298" t="s">
        <v>381</v>
      </c>
      <c r="M298" t="s">
        <v>381</v>
      </c>
      <c r="N298">
        <v>5997</v>
      </c>
      <c r="O298" t="s">
        <v>382</v>
      </c>
      <c r="P298" t="s">
        <v>380</v>
      </c>
      <c r="Q298" t="s">
        <v>197</v>
      </c>
      <c r="R298" t="s">
        <v>197</v>
      </c>
      <c r="S298" t="s">
        <v>258</v>
      </c>
    </row>
    <row r="299" spans="1:19" x14ac:dyDescent="0.3">
      <c r="A299" t="s">
        <v>62</v>
      </c>
      <c r="B299" t="s">
        <v>62</v>
      </c>
      <c r="C299">
        <v>104.107539</v>
      </c>
      <c r="D299">
        <v>0.69</v>
      </c>
      <c r="E299">
        <v>1</v>
      </c>
      <c r="F299" t="s">
        <v>196</v>
      </c>
      <c r="G299" t="s">
        <v>197</v>
      </c>
      <c r="H299">
        <v>0.25</v>
      </c>
      <c r="I299" t="s">
        <v>206</v>
      </c>
      <c r="J299" t="s">
        <v>212</v>
      </c>
      <c r="K299" t="s">
        <v>58</v>
      </c>
      <c r="L299" t="s">
        <v>383</v>
      </c>
      <c r="M299" t="s">
        <v>384</v>
      </c>
      <c r="N299">
        <v>305</v>
      </c>
      <c r="O299" t="s">
        <v>385</v>
      </c>
      <c r="P299" t="s">
        <v>62</v>
      </c>
      <c r="Q299">
        <v>160401</v>
      </c>
      <c r="R299" t="b">
        <v>0</v>
      </c>
      <c r="S299" t="s">
        <v>296</v>
      </c>
    </row>
    <row r="300" spans="1:19" x14ac:dyDescent="0.3">
      <c r="A300" t="s">
        <v>386</v>
      </c>
      <c r="B300" t="s">
        <v>386</v>
      </c>
      <c r="C300">
        <v>251.12833499999999</v>
      </c>
      <c r="D300">
        <v>9.35</v>
      </c>
      <c r="E300">
        <v>1</v>
      </c>
      <c r="F300" t="s">
        <v>196</v>
      </c>
      <c r="G300" t="s">
        <v>197</v>
      </c>
      <c r="H300">
        <v>0.25</v>
      </c>
      <c r="I300" t="s">
        <v>198</v>
      </c>
      <c r="J300" t="s">
        <v>212</v>
      </c>
      <c r="K300" t="s">
        <v>387</v>
      </c>
      <c r="L300" t="s">
        <v>388</v>
      </c>
      <c r="M300" t="s">
        <v>197</v>
      </c>
      <c r="N300" t="s">
        <v>197</v>
      </c>
      <c r="O300" t="s">
        <v>389</v>
      </c>
      <c r="P300" t="s">
        <v>386</v>
      </c>
      <c r="Q300">
        <v>160401</v>
      </c>
      <c r="R300" t="b">
        <v>1</v>
      </c>
      <c r="S300" t="s">
        <v>218</v>
      </c>
    </row>
    <row r="301" spans="1:19" x14ac:dyDescent="0.3">
      <c r="A301" t="s">
        <v>390</v>
      </c>
      <c r="B301" t="s">
        <v>390</v>
      </c>
      <c r="C301">
        <v>863.69173499999999</v>
      </c>
      <c r="D301">
        <v>16.61</v>
      </c>
      <c r="E301">
        <v>1</v>
      </c>
      <c r="F301" t="s">
        <v>196</v>
      </c>
      <c r="G301" t="s">
        <v>197</v>
      </c>
      <c r="H301">
        <v>0.25</v>
      </c>
      <c r="I301" t="s">
        <v>198</v>
      </c>
      <c r="J301" t="s">
        <v>199</v>
      </c>
      <c r="K301" t="s">
        <v>387</v>
      </c>
      <c r="L301" t="s">
        <v>391</v>
      </c>
      <c r="M301" t="s">
        <v>391</v>
      </c>
      <c r="N301">
        <v>5281915</v>
      </c>
      <c r="O301" t="s">
        <v>392</v>
      </c>
      <c r="P301" t="s">
        <v>390</v>
      </c>
      <c r="Q301">
        <v>160401</v>
      </c>
      <c r="R301" t="s">
        <v>197</v>
      </c>
      <c r="S301" t="s">
        <v>204</v>
      </c>
    </row>
    <row r="302" spans="1:19" x14ac:dyDescent="0.3">
      <c r="A302" t="s">
        <v>396</v>
      </c>
      <c r="B302" t="s">
        <v>393</v>
      </c>
      <c r="C302">
        <v>678.2894</v>
      </c>
      <c r="D302">
        <v>5.0199999999999996</v>
      </c>
      <c r="E302">
        <v>2</v>
      </c>
      <c r="F302" t="s">
        <v>196</v>
      </c>
      <c r="G302" t="s">
        <v>197</v>
      </c>
      <c r="H302">
        <v>0.25</v>
      </c>
      <c r="I302" t="s">
        <v>282</v>
      </c>
      <c r="J302" t="s">
        <v>212</v>
      </c>
      <c r="K302" t="s">
        <v>283</v>
      </c>
      <c r="L302" t="s">
        <v>394</v>
      </c>
      <c r="M302" t="s">
        <v>394</v>
      </c>
      <c r="N302">
        <v>5311498</v>
      </c>
      <c r="O302" t="s">
        <v>395</v>
      </c>
      <c r="P302" t="s">
        <v>397</v>
      </c>
      <c r="Q302">
        <v>160401</v>
      </c>
      <c r="R302" t="b">
        <v>1</v>
      </c>
      <c r="S302" t="s">
        <v>218</v>
      </c>
    </row>
    <row r="303" spans="1:19" x14ac:dyDescent="0.3">
      <c r="A303" t="s">
        <v>398</v>
      </c>
      <c r="B303" t="s">
        <v>398</v>
      </c>
      <c r="C303">
        <v>355.155236</v>
      </c>
      <c r="D303">
        <v>0.68</v>
      </c>
      <c r="E303">
        <v>1</v>
      </c>
      <c r="F303" t="s">
        <v>196</v>
      </c>
      <c r="G303" t="s">
        <v>197</v>
      </c>
      <c r="H303">
        <v>0.5</v>
      </c>
      <c r="I303" t="s">
        <v>206</v>
      </c>
      <c r="J303" t="s">
        <v>212</v>
      </c>
      <c r="K303" t="s">
        <v>290</v>
      </c>
      <c r="L303" t="s">
        <v>399</v>
      </c>
      <c r="M303" t="s">
        <v>197</v>
      </c>
      <c r="N303" t="s">
        <v>197</v>
      </c>
      <c r="O303" t="s">
        <v>197</v>
      </c>
      <c r="P303" t="s">
        <v>400</v>
      </c>
      <c r="Q303">
        <v>180130</v>
      </c>
      <c r="R303" t="b">
        <v>1</v>
      </c>
      <c r="S303" t="s">
        <v>401</v>
      </c>
    </row>
    <row r="304" spans="1:19" x14ac:dyDescent="0.3">
      <c r="A304" t="s">
        <v>127</v>
      </c>
      <c r="B304" t="s">
        <v>127</v>
      </c>
      <c r="C304">
        <v>252.10966500000001</v>
      </c>
      <c r="D304">
        <v>1.1399999999999999</v>
      </c>
      <c r="E304">
        <v>1</v>
      </c>
      <c r="F304" t="s">
        <v>196</v>
      </c>
      <c r="G304" t="s">
        <v>197</v>
      </c>
      <c r="H304" t="s">
        <v>197</v>
      </c>
      <c r="I304" t="s">
        <v>198</v>
      </c>
      <c r="J304" t="s">
        <v>212</v>
      </c>
      <c r="K304" t="s">
        <v>402</v>
      </c>
      <c r="L304" t="s">
        <v>403</v>
      </c>
      <c r="M304" t="s">
        <v>197</v>
      </c>
      <c r="N304" t="s">
        <v>197</v>
      </c>
      <c r="O304" t="s">
        <v>404</v>
      </c>
      <c r="P304" t="s">
        <v>127</v>
      </c>
      <c r="Q304">
        <v>180701</v>
      </c>
      <c r="R304" t="b">
        <v>0</v>
      </c>
      <c r="S304" t="s">
        <v>296</v>
      </c>
    </row>
    <row r="305" spans="1:19" x14ac:dyDescent="0.3">
      <c r="A305" t="s">
        <v>405</v>
      </c>
      <c r="B305" t="s">
        <v>405</v>
      </c>
      <c r="C305">
        <v>215.139568</v>
      </c>
      <c r="D305">
        <v>4.5</v>
      </c>
      <c r="E305">
        <v>1</v>
      </c>
      <c r="F305" t="s">
        <v>196</v>
      </c>
      <c r="G305" t="s">
        <v>197</v>
      </c>
      <c r="H305">
        <v>0.25</v>
      </c>
      <c r="I305" t="s">
        <v>198</v>
      </c>
      <c r="J305" t="s">
        <v>212</v>
      </c>
      <c r="K305" t="s">
        <v>260</v>
      </c>
      <c r="L305" t="s">
        <v>406</v>
      </c>
      <c r="M305" t="s">
        <v>406</v>
      </c>
      <c r="N305">
        <v>643</v>
      </c>
      <c r="O305" t="s">
        <v>407</v>
      </c>
      <c r="P305" t="s">
        <v>405</v>
      </c>
      <c r="Q305">
        <v>160401</v>
      </c>
      <c r="R305" t="b">
        <v>1</v>
      </c>
      <c r="S305" t="s">
        <v>218</v>
      </c>
    </row>
    <row r="306" spans="1:19" x14ac:dyDescent="0.3">
      <c r="A306" t="s">
        <v>408</v>
      </c>
      <c r="B306" t="s">
        <v>408</v>
      </c>
      <c r="C306">
        <v>206.13923399999999</v>
      </c>
      <c r="D306">
        <v>1.1100000000000001</v>
      </c>
      <c r="E306">
        <v>1</v>
      </c>
      <c r="F306" t="s">
        <v>196</v>
      </c>
      <c r="G306" t="s">
        <v>197</v>
      </c>
      <c r="H306">
        <v>0.25</v>
      </c>
      <c r="I306" t="s">
        <v>198</v>
      </c>
      <c r="J306" t="s">
        <v>212</v>
      </c>
      <c r="K306" t="s">
        <v>409</v>
      </c>
      <c r="L306" t="s">
        <v>410</v>
      </c>
      <c r="M306" t="s">
        <v>410</v>
      </c>
      <c r="N306">
        <v>131204</v>
      </c>
      <c r="O306" t="s">
        <v>411</v>
      </c>
      <c r="P306" t="s">
        <v>408</v>
      </c>
      <c r="Q306">
        <v>180701</v>
      </c>
      <c r="R306" t="b">
        <v>1</v>
      </c>
      <c r="S306" t="s">
        <v>258</v>
      </c>
    </row>
    <row r="307" spans="1:19" x14ac:dyDescent="0.3">
      <c r="A307" t="s">
        <v>412</v>
      </c>
      <c r="B307" t="s">
        <v>412</v>
      </c>
      <c r="C307">
        <v>198.07608400000001</v>
      </c>
      <c r="D307">
        <v>0.89</v>
      </c>
      <c r="E307">
        <v>1</v>
      </c>
      <c r="F307" t="s">
        <v>196</v>
      </c>
      <c r="G307" t="s">
        <v>197</v>
      </c>
      <c r="H307">
        <v>0.25</v>
      </c>
      <c r="I307" t="s">
        <v>198</v>
      </c>
      <c r="J307" t="s">
        <v>212</v>
      </c>
      <c r="K307" t="s">
        <v>413</v>
      </c>
      <c r="L307" t="s">
        <v>414</v>
      </c>
      <c r="M307" t="s">
        <v>197</v>
      </c>
      <c r="N307" t="s">
        <v>197</v>
      </c>
      <c r="O307" t="s">
        <v>415</v>
      </c>
      <c r="P307" t="s">
        <v>412</v>
      </c>
      <c r="Q307">
        <v>210415</v>
      </c>
      <c r="R307" t="b">
        <v>1</v>
      </c>
      <c r="S307" t="s">
        <v>218</v>
      </c>
    </row>
    <row r="308" spans="1:19" x14ac:dyDescent="0.3">
      <c r="A308" t="s">
        <v>419</v>
      </c>
      <c r="B308" t="s">
        <v>416</v>
      </c>
      <c r="C308" t="s">
        <v>197</v>
      </c>
      <c r="D308">
        <v>2.0099999999999998</v>
      </c>
      <c r="E308">
        <v>-1</v>
      </c>
      <c r="F308" t="s">
        <v>196</v>
      </c>
      <c r="G308" t="s">
        <v>197</v>
      </c>
      <c r="H308">
        <v>0.25</v>
      </c>
      <c r="I308" t="s">
        <v>197</v>
      </c>
      <c r="J308" t="s">
        <v>212</v>
      </c>
      <c r="K308" t="s">
        <v>237</v>
      </c>
      <c r="L308" t="s">
        <v>417</v>
      </c>
      <c r="M308" t="s">
        <v>417</v>
      </c>
      <c r="N308">
        <v>439631</v>
      </c>
      <c r="O308" t="s">
        <v>418</v>
      </c>
      <c r="P308" t="s">
        <v>419</v>
      </c>
      <c r="Q308">
        <v>160401</v>
      </c>
      <c r="R308" t="b">
        <v>1</v>
      </c>
      <c r="S308" t="s">
        <v>258</v>
      </c>
    </row>
    <row r="309" spans="1:19" x14ac:dyDescent="0.3">
      <c r="A309" t="s">
        <v>424</v>
      </c>
      <c r="B309" t="s">
        <v>420</v>
      </c>
      <c r="C309">
        <v>147.09222299999999</v>
      </c>
      <c r="D309">
        <v>3.38</v>
      </c>
      <c r="E309">
        <v>1</v>
      </c>
      <c r="F309" t="s">
        <v>196</v>
      </c>
      <c r="G309" t="s">
        <v>197</v>
      </c>
      <c r="H309">
        <v>0.25</v>
      </c>
      <c r="I309" t="s">
        <v>198</v>
      </c>
      <c r="J309" t="s">
        <v>212</v>
      </c>
      <c r="K309" t="s">
        <v>421</v>
      </c>
      <c r="L309" t="s">
        <v>422</v>
      </c>
      <c r="M309" t="s">
        <v>197</v>
      </c>
      <c r="N309" t="s">
        <v>197</v>
      </c>
      <c r="O309" t="s">
        <v>423</v>
      </c>
      <c r="P309" t="s">
        <v>425</v>
      </c>
      <c r="Q309">
        <v>160401</v>
      </c>
      <c r="R309" t="b">
        <v>1</v>
      </c>
      <c r="S309" t="s">
        <v>218</v>
      </c>
    </row>
    <row r="310" spans="1:19" x14ac:dyDescent="0.3">
      <c r="A310" t="s">
        <v>429</v>
      </c>
      <c r="B310" t="s">
        <v>426</v>
      </c>
      <c r="C310">
        <v>104.07115400000001</v>
      </c>
      <c r="D310">
        <v>0.69</v>
      </c>
      <c r="E310">
        <v>1</v>
      </c>
      <c r="F310" t="s">
        <v>196</v>
      </c>
      <c r="G310" t="s">
        <v>197</v>
      </c>
      <c r="H310">
        <v>0.25</v>
      </c>
      <c r="I310" t="s">
        <v>198</v>
      </c>
      <c r="J310" t="s">
        <v>212</v>
      </c>
      <c r="K310" t="s">
        <v>413</v>
      </c>
      <c r="L310" t="s">
        <v>427</v>
      </c>
      <c r="M310" t="s">
        <v>197</v>
      </c>
      <c r="N310" t="s">
        <v>197</v>
      </c>
      <c r="O310" t="s">
        <v>428</v>
      </c>
      <c r="P310" t="s">
        <v>430</v>
      </c>
      <c r="Q310">
        <v>160401</v>
      </c>
      <c r="R310" t="b">
        <v>0</v>
      </c>
      <c r="S310" t="s">
        <v>296</v>
      </c>
    </row>
    <row r="311" spans="1:19" x14ac:dyDescent="0.3">
      <c r="A311" t="s">
        <v>434</v>
      </c>
      <c r="B311" t="s">
        <v>431</v>
      </c>
      <c r="C311">
        <v>329.24805500000002</v>
      </c>
      <c r="D311">
        <v>12.23</v>
      </c>
      <c r="E311">
        <v>1</v>
      </c>
      <c r="F311" t="s">
        <v>196</v>
      </c>
      <c r="G311" t="s">
        <v>197</v>
      </c>
      <c r="H311">
        <v>0.25</v>
      </c>
      <c r="I311" t="s">
        <v>198</v>
      </c>
      <c r="J311" t="s">
        <v>199</v>
      </c>
      <c r="K311" t="s">
        <v>313</v>
      </c>
      <c r="L311" t="s">
        <v>432</v>
      </c>
      <c r="M311" t="s">
        <v>432</v>
      </c>
      <c r="N311">
        <v>445580</v>
      </c>
      <c r="O311" t="s">
        <v>433</v>
      </c>
      <c r="P311" t="s">
        <v>434</v>
      </c>
      <c r="Q311">
        <v>160401</v>
      </c>
      <c r="R311" t="s">
        <v>197</v>
      </c>
      <c r="S311" t="s">
        <v>204</v>
      </c>
    </row>
    <row r="312" spans="1:19" x14ac:dyDescent="0.3">
      <c r="A312" t="s">
        <v>437</v>
      </c>
      <c r="B312" t="s">
        <v>435</v>
      </c>
      <c r="C312">
        <v>334.27890000000002</v>
      </c>
      <c r="D312">
        <v>12.23</v>
      </c>
      <c r="E312">
        <v>1</v>
      </c>
      <c r="F312" t="s">
        <v>196</v>
      </c>
      <c r="G312" t="s">
        <v>197</v>
      </c>
      <c r="H312">
        <v>2</v>
      </c>
      <c r="I312" t="s">
        <v>198</v>
      </c>
      <c r="J312" t="s">
        <v>199</v>
      </c>
      <c r="K312" t="s">
        <v>304</v>
      </c>
      <c r="L312" t="s">
        <v>436</v>
      </c>
      <c r="M312" t="s">
        <v>197</v>
      </c>
      <c r="N312" t="s">
        <v>197</v>
      </c>
      <c r="O312" t="s">
        <v>197</v>
      </c>
      <c r="P312" t="s">
        <v>435</v>
      </c>
      <c r="Q312">
        <v>170301</v>
      </c>
      <c r="R312" t="s">
        <v>197</v>
      </c>
      <c r="S312" t="s">
        <v>204</v>
      </c>
    </row>
    <row r="313" spans="1:19" x14ac:dyDescent="0.3">
      <c r="A313" t="s">
        <v>442</v>
      </c>
      <c r="B313" t="s">
        <v>438</v>
      </c>
      <c r="C313">
        <v>312.14471400000002</v>
      </c>
      <c r="D313">
        <v>2.72</v>
      </c>
      <c r="E313">
        <v>1</v>
      </c>
      <c r="F313" t="s">
        <v>196</v>
      </c>
      <c r="G313" t="s">
        <v>197</v>
      </c>
      <c r="H313">
        <v>0.25</v>
      </c>
      <c r="I313" t="s">
        <v>198</v>
      </c>
      <c r="J313" t="s">
        <v>212</v>
      </c>
      <c r="K313" t="s">
        <v>439</v>
      </c>
      <c r="L313" t="s">
        <v>440</v>
      </c>
      <c r="M313" t="s">
        <v>440</v>
      </c>
      <c r="N313">
        <v>5282253</v>
      </c>
      <c r="O313" t="s">
        <v>441</v>
      </c>
      <c r="P313" t="s">
        <v>438</v>
      </c>
      <c r="Q313">
        <v>160401</v>
      </c>
      <c r="R313" t="b">
        <v>1</v>
      </c>
      <c r="S313" t="s">
        <v>218</v>
      </c>
    </row>
    <row r="314" spans="1:19" x14ac:dyDescent="0.3">
      <c r="A314" t="s">
        <v>446</v>
      </c>
      <c r="B314" t="s">
        <v>443</v>
      </c>
      <c r="C314">
        <v>303.23240399999997</v>
      </c>
      <c r="D314">
        <v>12.095000000000001</v>
      </c>
      <c r="E314">
        <v>1</v>
      </c>
      <c r="F314" t="s">
        <v>196</v>
      </c>
      <c r="G314" t="s">
        <v>197</v>
      </c>
      <c r="H314">
        <v>1</v>
      </c>
      <c r="I314" t="s">
        <v>198</v>
      </c>
      <c r="J314" t="s">
        <v>199</v>
      </c>
      <c r="K314" t="s">
        <v>313</v>
      </c>
      <c r="L314" t="s">
        <v>444</v>
      </c>
      <c r="M314" t="s">
        <v>444</v>
      </c>
      <c r="N314">
        <v>446284</v>
      </c>
      <c r="O314" t="s">
        <v>445</v>
      </c>
      <c r="P314" t="s">
        <v>446</v>
      </c>
      <c r="Q314">
        <v>160401</v>
      </c>
      <c r="R314" t="s">
        <v>197</v>
      </c>
      <c r="S314" t="s">
        <v>204</v>
      </c>
    </row>
    <row r="315" spans="1:19" x14ac:dyDescent="0.3">
      <c r="A315" t="s">
        <v>449</v>
      </c>
      <c r="B315" t="s">
        <v>447</v>
      </c>
      <c r="C315">
        <v>308.26319999999998</v>
      </c>
      <c r="D315">
        <v>12.095000000000001</v>
      </c>
      <c r="E315">
        <v>1</v>
      </c>
      <c r="F315" t="s">
        <v>196</v>
      </c>
      <c r="G315" t="s">
        <v>197</v>
      </c>
      <c r="H315">
        <v>5</v>
      </c>
      <c r="I315" t="s">
        <v>198</v>
      </c>
      <c r="J315" t="s">
        <v>199</v>
      </c>
      <c r="K315" t="s">
        <v>304</v>
      </c>
      <c r="L315" t="s">
        <v>448</v>
      </c>
      <c r="M315" t="s">
        <v>197</v>
      </c>
      <c r="N315" t="s">
        <v>197</v>
      </c>
      <c r="O315" t="s">
        <v>197</v>
      </c>
      <c r="P315" t="s">
        <v>447</v>
      </c>
      <c r="Q315">
        <v>170301</v>
      </c>
      <c r="R315" t="s">
        <v>197</v>
      </c>
      <c r="S315" t="s">
        <v>204</v>
      </c>
    </row>
    <row r="316" spans="1:19" x14ac:dyDescent="0.3">
      <c r="A316" t="s">
        <v>450</v>
      </c>
      <c r="B316" t="s">
        <v>450</v>
      </c>
      <c r="C316">
        <v>379.33647500000001</v>
      </c>
      <c r="D316">
        <v>13.76</v>
      </c>
      <c r="E316">
        <v>1</v>
      </c>
      <c r="F316" t="s">
        <v>196</v>
      </c>
      <c r="G316" t="s">
        <v>197</v>
      </c>
      <c r="H316">
        <v>0.25</v>
      </c>
      <c r="I316" t="s">
        <v>265</v>
      </c>
      <c r="J316" t="s">
        <v>199</v>
      </c>
      <c r="K316" t="s">
        <v>266</v>
      </c>
      <c r="L316" t="s">
        <v>373</v>
      </c>
      <c r="M316" t="s">
        <v>373</v>
      </c>
      <c r="N316">
        <v>444679</v>
      </c>
      <c r="O316" t="s">
        <v>451</v>
      </c>
      <c r="P316" t="s">
        <v>450</v>
      </c>
      <c r="Q316">
        <v>160401</v>
      </c>
      <c r="R316" t="s">
        <v>197</v>
      </c>
      <c r="S316" t="s">
        <v>204</v>
      </c>
    </row>
    <row r="317" spans="1:19" x14ac:dyDescent="0.3">
      <c r="A317" t="s">
        <v>455</v>
      </c>
      <c r="B317" t="s">
        <v>452</v>
      </c>
      <c r="C317">
        <v>166.086804</v>
      </c>
      <c r="D317">
        <v>3.3650000000000002</v>
      </c>
      <c r="E317">
        <v>1</v>
      </c>
      <c r="F317" t="s">
        <v>196</v>
      </c>
      <c r="G317" t="s">
        <v>197</v>
      </c>
      <c r="H317">
        <v>0.25</v>
      </c>
      <c r="I317" t="s">
        <v>198</v>
      </c>
      <c r="J317" t="s">
        <v>212</v>
      </c>
      <c r="K317" t="s">
        <v>231</v>
      </c>
      <c r="L317" t="s">
        <v>453</v>
      </c>
      <c r="M317" t="s">
        <v>197</v>
      </c>
      <c r="N317" t="s">
        <v>197</v>
      </c>
      <c r="O317" t="s">
        <v>454</v>
      </c>
      <c r="P317" t="s">
        <v>452</v>
      </c>
      <c r="Q317">
        <v>160401</v>
      </c>
      <c r="R317" t="b">
        <v>1</v>
      </c>
      <c r="S317" t="s">
        <v>218</v>
      </c>
    </row>
    <row r="318" spans="1:19" x14ac:dyDescent="0.3">
      <c r="A318" t="s">
        <v>459</v>
      </c>
      <c r="B318" t="s">
        <v>456</v>
      </c>
      <c r="C318">
        <v>195.06573499999999</v>
      </c>
      <c r="D318">
        <v>5.97</v>
      </c>
      <c r="E318">
        <v>1</v>
      </c>
      <c r="F318" t="s">
        <v>196</v>
      </c>
      <c r="G318" t="s">
        <v>197</v>
      </c>
      <c r="H318">
        <v>0.25</v>
      </c>
      <c r="I318" t="s">
        <v>198</v>
      </c>
      <c r="J318" t="s">
        <v>212</v>
      </c>
      <c r="K318" t="s">
        <v>231</v>
      </c>
      <c r="L318" t="s">
        <v>457</v>
      </c>
      <c r="M318" t="s">
        <v>457</v>
      </c>
      <c r="N318">
        <v>445858</v>
      </c>
      <c r="O318" t="s">
        <v>458</v>
      </c>
      <c r="P318" t="s">
        <v>456</v>
      </c>
      <c r="Q318">
        <v>160401</v>
      </c>
      <c r="R318" t="b">
        <v>1</v>
      </c>
      <c r="S318" t="s">
        <v>218</v>
      </c>
    </row>
    <row r="319" spans="1:19" x14ac:dyDescent="0.3">
      <c r="A319" t="s">
        <v>463</v>
      </c>
      <c r="B319" t="s">
        <v>460</v>
      </c>
      <c r="C319">
        <v>442.14750800000002</v>
      </c>
      <c r="D319">
        <v>4.51</v>
      </c>
      <c r="E319">
        <v>1</v>
      </c>
      <c r="F319" t="s">
        <v>196</v>
      </c>
      <c r="G319" t="s">
        <v>197</v>
      </c>
      <c r="H319">
        <v>0.25</v>
      </c>
      <c r="I319" t="s">
        <v>198</v>
      </c>
      <c r="J319" t="s">
        <v>212</v>
      </c>
      <c r="K319" t="s">
        <v>260</v>
      </c>
      <c r="L319" t="s">
        <v>461</v>
      </c>
      <c r="M319" t="s">
        <v>461</v>
      </c>
      <c r="N319">
        <v>135398658</v>
      </c>
      <c r="O319" t="s">
        <v>462</v>
      </c>
      <c r="P319" t="s">
        <v>464</v>
      </c>
      <c r="Q319">
        <v>160401</v>
      </c>
      <c r="R319" t="b">
        <v>1</v>
      </c>
      <c r="S319" t="s">
        <v>218</v>
      </c>
    </row>
    <row r="320" spans="1:19" x14ac:dyDescent="0.3">
      <c r="A320" t="s">
        <v>468</v>
      </c>
      <c r="B320" t="s">
        <v>465</v>
      </c>
      <c r="C320" t="s">
        <v>197</v>
      </c>
      <c r="D320">
        <v>5.16</v>
      </c>
      <c r="E320">
        <v>-1</v>
      </c>
      <c r="F320" t="s">
        <v>196</v>
      </c>
      <c r="G320" t="s">
        <v>197</v>
      </c>
      <c r="H320">
        <v>0.25</v>
      </c>
      <c r="I320" t="s">
        <v>197</v>
      </c>
      <c r="J320" t="s">
        <v>212</v>
      </c>
      <c r="K320" t="s">
        <v>237</v>
      </c>
      <c r="L320" t="s">
        <v>466</v>
      </c>
      <c r="M320" t="s">
        <v>466</v>
      </c>
      <c r="N320">
        <v>439551</v>
      </c>
      <c r="O320" t="s">
        <v>467</v>
      </c>
      <c r="P320" t="s">
        <v>468</v>
      </c>
      <c r="Q320">
        <v>160401</v>
      </c>
      <c r="R320" t="b">
        <v>1</v>
      </c>
      <c r="S320" t="s">
        <v>258</v>
      </c>
    </row>
    <row r="321" spans="1:19" x14ac:dyDescent="0.3">
      <c r="A321" t="s">
        <v>472</v>
      </c>
      <c r="B321" t="s">
        <v>469</v>
      </c>
      <c r="C321" t="s">
        <v>197</v>
      </c>
      <c r="D321">
        <v>8.18</v>
      </c>
      <c r="E321">
        <v>-1</v>
      </c>
      <c r="F321" t="s">
        <v>196</v>
      </c>
      <c r="G321" t="s">
        <v>197</v>
      </c>
      <c r="H321">
        <v>0.25</v>
      </c>
      <c r="I321" t="s">
        <v>197</v>
      </c>
      <c r="J321" t="s">
        <v>212</v>
      </c>
      <c r="K321" t="s">
        <v>237</v>
      </c>
      <c r="L321" t="s">
        <v>470</v>
      </c>
      <c r="M321" t="s">
        <v>470</v>
      </c>
      <c r="N321">
        <v>92109</v>
      </c>
      <c r="O321" t="s">
        <v>471</v>
      </c>
      <c r="P321" t="s">
        <v>472</v>
      </c>
      <c r="Q321">
        <v>160401</v>
      </c>
      <c r="R321" t="b">
        <v>1</v>
      </c>
      <c r="S321" t="s">
        <v>258</v>
      </c>
    </row>
    <row r="322" spans="1:19" x14ac:dyDescent="0.3">
      <c r="A322" t="s">
        <v>74</v>
      </c>
      <c r="B322" t="s">
        <v>74</v>
      </c>
      <c r="C322">
        <v>180.087199</v>
      </c>
      <c r="D322">
        <v>0.65</v>
      </c>
      <c r="E322">
        <v>1</v>
      </c>
      <c r="F322" t="s">
        <v>196</v>
      </c>
      <c r="G322" t="s">
        <v>197</v>
      </c>
      <c r="H322" t="s">
        <v>197</v>
      </c>
      <c r="I322" t="s">
        <v>198</v>
      </c>
      <c r="J322" t="s">
        <v>212</v>
      </c>
      <c r="K322" t="s">
        <v>473</v>
      </c>
      <c r="L322" t="s">
        <v>474</v>
      </c>
      <c r="M322" t="s">
        <v>197</v>
      </c>
      <c r="N322" t="s">
        <v>197</v>
      </c>
      <c r="O322" t="s">
        <v>197</v>
      </c>
      <c r="P322" t="s">
        <v>74</v>
      </c>
      <c r="Q322">
        <v>180130</v>
      </c>
      <c r="R322" t="b">
        <v>0</v>
      </c>
      <c r="S322" t="s">
        <v>296</v>
      </c>
    </row>
    <row r="323" spans="1:19" x14ac:dyDescent="0.3">
      <c r="A323" t="s">
        <v>78</v>
      </c>
      <c r="B323" t="s">
        <v>78</v>
      </c>
      <c r="C323">
        <v>308.091634</v>
      </c>
      <c r="D323">
        <v>0.87</v>
      </c>
      <c r="E323">
        <v>1</v>
      </c>
      <c r="F323" t="s">
        <v>196</v>
      </c>
      <c r="G323" t="s">
        <v>197</v>
      </c>
      <c r="H323">
        <v>0.25</v>
      </c>
      <c r="I323" t="s">
        <v>198</v>
      </c>
      <c r="J323" t="s">
        <v>212</v>
      </c>
      <c r="K323" t="s">
        <v>475</v>
      </c>
      <c r="L323" t="s">
        <v>476</v>
      </c>
      <c r="M323" t="s">
        <v>476</v>
      </c>
      <c r="N323">
        <v>124886</v>
      </c>
      <c r="O323" t="s">
        <v>477</v>
      </c>
      <c r="P323" t="s">
        <v>78</v>
      </c>
      <c r="Q323">
        <v>160401</v>
      </c>
      <c r="R323" t="b">
        <v>0</v>
      </c>
      <c r="S323" t="s">
        <v>296</v>
      </c>
    </row>
    <row r="324" spans="1:19" x14ac:dyDescent="0.3">
      <c r="A324" t="s">
        <v>79</v>
      </c>
      <c r="B324" t="s">
        <v>478</v>
      </c>
      <c r="C324">
        <v>613.15979300000004</v>
      </c>
      <c r="D324">
        <v>0.92</v>
      </c>
      <c r="E324">
        <v>1</v>
      </c>
      <c r="F324" t="s">
        <v>196</v>
      </c>
      <c r="G324" t="s">
        <v>197</v>
      </c>
      <c r="H324">
        <v>0.5</v>
      </c>
      <c r="I324" t="s">
        <v>198</v>
      </c>
      <c r="J324" t="s">
        <v>212</v>
      </c>
      <c r="K324" t="s">
        <v>479</v>
      </c>
      <c r="L324" t="s">
        <v>480</v>
      </c>
      <c r="M324" t="s">
        <v>197</v>
      </c>
      <c r="N324" t="s">
        <v>197</v>
      </c>
      <c r="O324" t="s">
        <v>481</v>
      </c>
      <c r="P324" t="s">
        <v>482</v>
      </c>
      <c r="Q324">
        <v>180130</v>
      </c>
      <c r="R324" t="b">
        <v>0</v>
      </c>
      <c r="S324" t="s">
        <v>296</v>
      </c>
    </row>
    <row r="325" spans="1:19" x14ac:dyDescent="0.3">
      <c r="A325" t="s">
        <v>80</v>
      </c>
      <c r="B325" t="s">
        <v>80</v>
      </c>
      <c r="C325">
        <v>258.11065200000002</v>
      </c>
      <c r="D325">
        <v>0.66</v>
      </c>
      <c r="E325">
        <v>1</v>
      </c>
      <c r="F325" t="s">
        <v>196</v>
      </c>
      <c r="G325" t="s">
        <v>197</v>
      </c>
      <c r="H325" t="s">
        <v>197</v>
      </c>
      <c r="I325" t="s">
        <v>206</v>
      </c>
      <c r="J325" t="s">
        <v>212</v>
      </c>
      <c r="K325" t="s">
        <v>58</v>
      </c>
      <c r="L325" t="s">
        <v>483</v>
      </c>
      <c r="M325" t="s">
        <v>197</v>
      </c>
      <c r="N325" t="s">
        <v>197</v>
      </c>
      <c r="O325" t="s">
        <v>484</v>
      </c>
      <c r="P325" t="s">
        <v>485</v>
      </c>
      <c r="Q325">
        <v>180130</v>
      </c>
      <c r="R325" t="b">
        <v>0</v>
      </c>
      <c r="S325" t="s">
        <v>296</v>
      </c>
    </row>
    <row r="326" spans="1:19" x14ac:dyDescent="0.3">
      <c r="A326" t="s">
        <v>58</v>
      </c>
      <c r="B326" t="s">
        <v>486</v>
      </c>
      <c r="C326">
        <v>118.086804</v>
      </c>
      <c r="D326">
        <v>0.71</v>
      </c>
      <c r="E326">
        <v>1</v>
      </c>
      <c r="F326" t="s">
        <v>196</v>
      </c>
      <c r="G326" t="s">
        <v>197</v>
      </c>
      <c r="H326">
        <v>0.25</v>
      </c>
      <c r="I326" t="s">
        <v>198</v>
      </c>
      <c r="J326" t="s">
        <v>212</v>
      </c>
      <c r="K326" t="s">
        <v>58</v>
      </c>
      <c r="L326" t="s">
        <v>487</v>
      </c>
      <c r="M326" t="s">
        <v>197</v>
      </c>
      <c r="N326" t="s">
        <v>197</v>
      </c>
      <c r="O326" t="s">
        <v>488</v>
      </c>
      <c r="P326" t="s">
        <v>486</v>
      </c>
      <c r="Q326">
        <v>160401</v>
      </c>
      <c r="R326" t="b">
        <v>0</v>
      </c>
      <c r="S326" t="s">
        <v>296</v>
      </c>
    </row>
    <row r="327" spans="1:19" x14ac:dyDescent="0.3">
      <c r="A327" t="s">
        <v>489</v>
      </c>
      <c r="B327" t="s">
        <v>489</v>
      </c>
      <c r="C327">
        <v>102.055504</v>
      </c>
      <c r="D327">
        <v>0.68</v>
      </c>
      <c r="E327">
        <v>1</v>
      </c>
      <c r="F327" t="s">
        <v>196</v>
      </c>
      <c r="G327" t="s">
        <v>197</v>
      </c>
      <c r="H327">
        <v>0.25</v>
      </c>
      <c r="I327" t="s">
        <v>198</v>
      </c>
      <c r="J327" t="s">
        <v>212</v>
      </c>
      <c r="K327" t="s">
        <v>213</v>
      </c>
      <c r="L327" t="s">
        <v>490</v>
      </c>
      <c r="M327" t="s">
        <v>490</v>
      </c>
      <c r="N327">
        <v>73509</v>
      </c>
      <c r="O327" t="s">
        <v>491</v>
      </c>
      <c r="P327" t="s">
        <v>492</v>
      </c>
      <c r="Q327">
        <v>180130</v>
      </c>
      <c r="R327" t="b">
        <v>1</v>
      </c>
      <c r="S327" t="s">
        <v>493</v>
      </c>
    </row>
    <row r="328" spans="1:19" x14ac:dyDescent="0.3">
      <c r="A328" t="s">
        <v>125</v>
      </c>
      <c r="B328" t="s">
        <v>125</v>
      </c>
      <c r="C328">
        <v>166.123189</v>
      </c>
      <c r="D328">
        <v>1.29</v>
      </c>
      <c r="E328">
        <v>1</v>
      </c>
      <c r="F328" t="s">
        <v>196</v>
      </c>
      <c r="G328" t="s">
        <v>197</v>
      </c>
      <c r="H328" t="s">
        <v>197</v>
      </c>
      <c r="I328" t="s">
        <v>198</v>
      </c>
      <c r="J328" t="s">
        <v>212</v>
      </c>
      <c r="K328" t="s">
        <v>494</v>
      </c>
      <c r="L328" t="s">
        <v>495</v>
      </c>
      <c r="M328" t="s">
        <v>495</v>
      </c>
      <c r="N328">
        <v>68313</v>
      </c>
      <c r="O328" t="s">
        <v>496</v>
      </c>
      <c r="P328" t="s">
        <v>125</v>
      </c>
      <c r="Q328">
        <v>180701</v>
      </c>
      <c r="R328" t="b">
        <v>0</v>
      </c>
      <c r="S328" t="s">
        <v>296</v>
      </c>
    </row>
    <row r="329" spans="1:19" x14ac:dyDescent="0.3">
      <c r="A329" t="s">
        <v>502</v>
      </c>
      <c r="B329" t="s">
        <v>497</v>
      </c>
      <c r="C329">
        <v>664.78610000000003</v>
      </c>
      <c r="D329">
        <v>4.3499999999999996</v>
      </c>
      <c r="E329">
        <v>2</v>
      </c>
      <c r="F329" t="s">
        <v>196</v>
      </c>
      <c r="G329" t="s">
        <v>197</v>
      </c>
      <c r="H329">
        <v>0.25</v>
      </c>
      <c r="I329" t="s">
        <v>498</v>
      </c>
      <c r="J329" t="s">
        <v>212</v>
      </c>
      <c r="K329" t="s">
        <v>283</v>
      </c>
      <c r="L329" t="s">
        <v>499</v>
      </c>
      <c r="M329" t="s">
        <v>500</v>
      </c>
      <c r="N329">
        <v>70678542</v>
      </c>
      <c r="O329" t="s">
        <v>501</v>
      </c>
      <c r="P329" t="s">
        <v>502</v>
      </c>
      <c r="Q329">
        <v>160401</v>
      </c>
      <c r="R329" t="b">
        <v>1</v>
      </c>
      <c r="S329" t="s">
        <v>218</v>
      </c>
    </row>
    <row r="330" spans="1:19" x14ac:dyDescent="0.3">
      <c r="A330" t="s">
        <v>506</v>
      </c>
      <c r="B330" t="s">
        <v>503</v>
      </c>
      <c r="C330">
        <v>175.08713800000001</v>
      </c>
      <c r="D330">
        <v>4.0199999999999996</v>
      </c>
      <c r="E330">
        <v>1</v>
      </c>
      <c r="F330" t="s">
        <v>196</v>
      </c>
      <c r="G330" t="s">
        <v>197</v>
      </c>
      <c r="H330">
        <v>0.25</v>
      </c>
      <c r="I330" t="s">
        <v>198</v>
      </c>
      <c r="J330" t="s">
        <v>212</v>
      </c>
      <c r="K330" t="s">
        <v>237</v>
      </c>
      <c r="L330" t="s">
        <v>504</v>
      </c>
      <c r="M330" t="s">
        <v>504</v>
      </c>
      <c r="N330">
        <v>397</v>
      </c>
      <c r="O330" t="s">
        <v>505</v>
      </c>
      <c r="P330" t="s">
        <v>506</v>
      </c>
      <c r="Q330">
        <v>160401</v>
      </c>
      <c r="R330" t="b">
        <v>1</v>
      </c>
      <c r="S330" t="s">
        <v>218</v>
      </c>
    </row>
    <row r="331" spans="1:19" x14ac:dyDescent="0.3">
      <c r="A331" t="s">
        <v>510</v>
      </c>
      <c r="B331" t="s">
        <v>507</v>
      </c>
      <c r="C331">
        <v>176.07115400000001</v>
      </c>
      <c r="D331">
        <v>5.41</v>
      </c>
      <c r="E331">
        <v>1</v>
      </c>
      <c r="F331" t="s">
        <v>196</v>
      </c>
      <c r="G331" t="s">
        <v>197</v>
      </c>
      <c r="H331">
        <v>0.25</v>
      </c>
      <c r="I331" t="s">
        <v>198</v>
      </c>
      <c r="J331" t="s">
        <v>212</v>
      </c>
      <c r="K331" t="s">
        <v>237</v>
      </c>
      <c r="L331" t="s">
        <v>508</v>
      </c>
      <c r="M331" t="s">
        <v>508</v>
      </c>
      <c r="N331">
        <v>802</v>
      </c>
      <c r="O331" t="s">
        <v>509</v>
      </c>
      <c r="P331" t="s">
        <v>510</v>
      </c>
      <c r="Q331">
        <v>160401</v>
      </c>
      <c r="R331" t="b">
        <v>1</v>
      </c>
      <c r="S331" t="s">
        <v>511</v>
      </c>
    </row>
    <row r="332" spans="1:19" x14ac:dyDescent="0.3">
      <c r="A332" t="s">
        <v>514</v>
      </c>
      <c r="B332" t="s">
        <v>512</v>
      </c>
      <c r="C332">
        <v>181.10210000000001</v>
      </c>
      <c r="D332">
        <v>5.35</v>
      </c>
      <c r="E332">
        <v>1</v>
      </c>
      <c r="F332" t="s">
        <v>196</v>
      </c>
      <c r="G332" t="s">
        <v>197</v>
      </c>
      <c r="H332">
        <v>5</v>
      </c>
      <c r="I332" t="s">
        <v>198</v>
      </c>
      <c r="J332" t="s">
        <v>212</v>
      </c>
      <c r="K332" t="s">
        <v>304</v>
      </c>
      <c r="L332" t="s">
        <v>513</v>
      </c>
      <c r="M332" t="s">
        <v>197</v>
      </c>
      <c r="N332" t="s">
        <v>197</v>
      </c>
      <c r="O332" t="s">
        <v>197</v>
      </c>
      <c r="P332" t="s">
        <v>512</v>
      </c>
      <c r="Q332">
        <v>160401</v>
      </c>
      <c r="R332" t="b">
        <v>1</v>
      </c>
      <c r="S332" t="s">
        <v>218</v>
      </c>
    </row>
    <row r="333" spans="1:19" x14ac:dyDescent="0.3">
      <c r="A333" t="s">
        <v>518</v>
      </c>
      <c r="B333" t="s">
        <v>515</v>
      </c>
      <c r="C333">
        <v>162.05550299999999</v>
      </c>
      <c r="D333">
        <v>5.44</v>
      </c>
      <c r="E333">
        <v>1</v>
      </c>
      <c r="F333" t="s">
        <v>196</v>
      </c>
      <c r="G333" t="s">
        <v>197</v>
      </c>
      <c r="H333">
        <v>0.25</v>
      </c>
      <c r="I333" t="s">
        <v>198</v>
      </c>
      <c r="J333" t="s">
        <v>212</v>
      </c>
      <c r="K333" t="s">
        <v>237</v>
      </c>
      <c r="L333" t="s">
        <v>516</v>
      </c>
      <c r="M333" t="s">
        <v>516</v>
      </c>
      <c r="N333">
        <v>69867</v>
      </c>
      <c r="O333" t="s">
        <v>517</v>
      </c>
      <c r="P333" t="s">
        <v>515</v>
      </c>
      <c r="Q333">
        <v>160401</v>
      </c>
      <c r="R333" t="b">
        <v>1</v>
      </c>
      <c r="S333" t="s">
        <v>218</v>
      </c>
    </row>
    <row r="334" spans="1:19" x14ac:dyDescent="0.3">
      <c r="A334" t="s">
        <v>521</v>
      </c>
      <c r="B334" t="s">
        <v>519</v>
      </c>
      <c r="C334">
        <v>190.086804</v>
      </c>
      <c r="D334">
        <v>7.31</v>
      </c>
      <c r="E334">
        <v>1</v>
      </c>
      <c r="F334" t="s">
        <v>196</v>
      </c>
      <c r="G334" t="s">
        <v>197</v>
      </c>
      <c r="H334">
        <v>0.25</v>
      </c>
      <c r="I334" t="s">
        <v>198</v>
      </c>
      <c r="J334" t="s">
        <v>212</v>
      </c>
      <c r="K334" t="s">
        <v>237</v>
      </c>
      <c r="L334" t="s">
        <v>242</v>
      </c>
      <c r="M334" t="s">
        <v>197</v>
      </c>
      <c r="N334" t="s">
        <v>197</v>
      </c>
      <c r="O334" t="s">
        <v>520</v>
      </c>
      <c r="P334" t="s">
        <v>519</v>
      </c>
      <c r="Q334">
        <v>160401</v>
      </c>
      <c r="R334" t="b">
        <v>1</v>
      </c>
      <c r="S334" t="s">
        <v>245</v>
      </c>
    </row>
    <row r="335" spans="1:19" x14ac:dyDescent="0.3">
      <c r="A335" t="s">
        <v>522</v>
      </c>
      <c r="B335" t="s">
        <v>522</v>
      </c>
      <c r="C335">
        <v>188.07115400000001</v>
      </c>
      <c r="D335">
        <v>6.76</v>
      </c>
      <c r="E335">
        <v>1</v>
      </c>
      <c r="F335" t="s">
        <v>196</v>
      </c>
      <c r="G335" t="s">
        <v>197</v>
      </c>
      <c r="H335">
        <v>0.5</v>
      </c>
      <c r="I335" t="s">
        <v>198</v>
      </c>
      <c r="J335" t="s">
        <v>212</v>
      </c>
      <c r="K335" t="s">
        <v>237</v>
      </c>
      <c r="L335" t="s">
        <v>523</v>
      </c>
      <c r="M335" t="s">
        <v>197</v>
      </c>
      <c r="N335" t="s">
        <v>197</v>
      </c>
      <c r="O335" t="s">
        <v>197</v>
      </c>
      <c r="P335" t="s">
        <v>522</v>
      </c>
      <c r="Q335">
        <v>180130</v>
      </c>
      <c r="R335" t="b">
        <v>1</v>
      </c>
      <c r="S335" t="s">
        <v>524</v>
      </c>
    </row>
    <row r="336" spans="1:19" x14ac:dyDescent="0.3">
      <c r="A336" t="s">
        <v>528</v>
      </c>
      <c r="B336" t="s">
        <v>525</v>
      </c>
      <c r="C336">
        <v>204.10191</v>
      </c>
      <c r="D336">
        <v>7.45</v>
      </c>
      <c r="E336">
        <v>1</v>
      </c>
      <c r="F336" t="s">
        <v>196</v>
      </c>
      <c r="G336" t="s">
        <v>197</v>
      </c>
      <c r="H336">
        <v>0.25</v>
      </c>
      <c r="I336" t="s">
        <v>198</v>
      </c>
      <c r="J336" t="s">
        <v>212</v>
      </c>
      <c r="K336" t="s">
        <v>237</v>
      </c>
      <c r="L336" t="s">
        <v>526</v>
      </c>
      <c r="M336" t="s">
        <v>197</v>
      </c>
      <c r="N336" t="s">
        <v>197</v>
      </c>
      <c r="O336" t="s">
        <v>527</v>
      </c>
      <c r="P336" t="s">
        <v>525</v>
      </c>
      <c r="Q336">
        <v>160401</v>
      </c>
      <c r="R336" t="b">
        <v>1</v>
      </c>
      <c r="S336" t="s">
        <v>218</v>
      </c>
    </row>
    <row r="337" spans="1:19" x14ac:dyDescent="0.3">
      <c r="A337" t="s">
        <v>532</v>
      </c>
      <c r="B337" t="s">
        <v>529</v>
      </c>
      <c r="C337">
        <v>206.08171899999999</v>
      </c>
      <c r="D337">
        <v>4.6500000000000004</v>
      </c>
      <c r="E337">
        <v>1</v>
      </c>
      <c r="F337" t="s">
        <v>196</v>
      </c>
      <c r="G337" t="s">
        <v>197</v>
      </c>
      <c r="H337">
        <v>0.25</v>
      </c>
      <c r="I337" t="s">
        <v>198</v>
      </c>
      <c r="J337" t="s">
        <v>212</v>
      </c>
      <c r="K337" t="s">
        <v>237</v>
      </c>
      <c r="L337" t="s">
        <v>530</v>
      </c>
      <c r="M337" t="s">
        <v>197</v>
      </c>
      <c r="N337" t="s">
        <v>197</v>
      </c>
      <c r="O337" t="s">
        <v>531</v>
      </c>
      <c r="P337" t="s">
        <v>533</v>
      </c>
      <c r="Q337">
        <v>160401</v>
      </c>
      <c r="R337" t="b">
        <v>1</v>
      </c>
      <c r="S337" t="s">
        <v>534</v>
      </c>
    </row>
    <row r="338" spans="1:19" x14ac:dyDescent="0.3">
      <c r="A338" t="s">
        <v>535</v>
      </c>
      <c r="B338" t="s">
        <v>535</v>
      </c>
      <c r="C338">
        <v>269.088596</v>
      </c>
      <c r="D338">
        <v>1.01</v>
      </c>
      <c r="E338">
        <v>1</v>
      </c>
      <c r="F338" t="s">
        <v>196</v>
      </c>
      <c r="G338" t="s">
        <v>197</v>
      </c>
      <c r="H338" t="s">
        <v>197</v>
      </c>
      <c r="I338" t="s">
        <v>198</v>
      </c>
      <c r="J338" t="s">
        <v>212</v>
      </c>
      <c r="K338" t="s">
        <v>294</v>
      </c>
      <c r="L338" t="s">
        <v>536</v>
      </c>
      <c r="M338" t="s">
        <v>536</v>
      </c>
      <c r="N338">
        <v>135398641</v>
      </c>
      <c r="O338" t="s">
        <v>537</v>
      </c>
      <c r="P338" t="s">
        <v>535</v>
      </c>
      <c r="Q338">
        <v>180701</v>
      </c>
      <c r="R338" t="b">
        <v>0</v>
      </c>
      <c r="S338" t="s">
        <v>296</v>
      </c>
    </row>
    <row r="339" spans="1:19" x14ac:dyDescent="0.3">
      <c r="A339" t="s">
        <v>539</v>
      </c>
      <c r="B339" t="s">
        <v>538</v>
      </c>
      <c r="C339">
        <v>232.15488400000001</v>
      </c>
      <c r="D339">
        <v>1.3</v>
      </c>
      <c r="E339">
        <v>1</v>
      </c>
      <c r="F339" t="s">
        <v>196</v>
      </c>
      <c r="G339" t="s">
        <v>197</v>
      </c>
      <c r="H339">
        <v>4</v>
      </c>
      <c r="I339" t="s">
        <v>198</v>
      </c>
      <c r="J339" t="s">
        <v>212</v>
      </c>
      <c r="K339" t="s">
        <v>58</v>
      </c>
      <c r="L339" t="s">
        <v>362</v>
      </c>
      <c r="M339" t="s">
        <v>197</v>
      </c>
      <c r="N339" t="s">
        <v>197</v>
      </c>
      <c r="O339" t="s">
        <v>197</v>
      </c>
      <c r="P339" t="s">
        <v>539</v>
      </c>
      <c r="Q339">
        <v>180130</v>
      </c>
      <c r="R339" t="b">
        <v>1</v>
      </c>
      <c r="S339" t="s">
        <v>296</v>
      </c>
    </row>
    <row r="340" spans="1:19" x14ac:dyDescent="0.3">
      <c r="A340" t="s">
        <v>540</v>
      </c>
      <c r="B340" t="s">
        <v>540</v>
      </c>
      <c r="C340">
        <v>216.08853500000001</v>
      </c>
      <c r="D340">
        <v>3.37</v>
      </c>
      <c r="E340">
        <v>1</v>
      </c>
      <c r="F340" t="s">
        <v>196</v>
      </c>
      <c r="G340" t="s">
        <v>197</v>
      </c>
      <c r="H340">
        <v>0.25</v>
      </c>
      <c r="I340" t="s">
        <v>198</v>
      </c>
      <c r="J340" t="s">
        <v>212</v>
      </c>
      <c r="K340" t="s">
        <v>237</v>
      </c>
      <c r="L340" t="s">
        <v>541</v>
      </c>
      <c r="M340" t="s">
        <v>541</v>
      </c>
      <c r="N340">
        <v>3830</v>
      </c>
      <c r="O340" t="s">
        <v>542</v>
      </c>
      <c r="P340" t="s">
        <v>540</v>
      </c>
      <c r="Q340">
        <v>160401</v>
      </c>
      <c r="R340" t="b">
        <v>1</v>
      </c>
      <c r="S340" t="s">
        <v>218</v>
      </c>
    </row>
    <row r="341" spans="1:19" x14ac:dyDescent="0.3">
      <c r="A341" t="s">
        <v>65</v>
      </c>
      <c r="B341" t="s">
        <v>543</v>
      </c>
      <c r="C341">
        <v>179.04903999999999</v>
      </c>
      <c r="D341">
        <v>0.72</v>
      </c>
      <c r="E341">
        <v>1</v>
      </c>
      <c r="F341" t="s">
        <v>196</v>
      </c>
      <c r="G341" t="s">
        <v>197</v>
      </c>
      <c r="H341">
        <v>0.25</v>
      </c>
      <c r="I341" t="s">
        <v>198</v>
      </c>
      <c r="J341" t="s">
        <v>212</v>
      </c>
      <c r="K341" t="s">
        <v>544</v>
      </c>
      <c r="L341" t="s">
        <v>545</v>
      </c>
      <c r="M341" t="s">
        <v>197</v>
      </c>
      <c r="N341" t="s">
        <v>197</v>
      </c>
      <c r="O341" t="s">
        <v>546</v>
      </c>
      <c r="P341" t="s">
        <v>65</v>
      </c>
      <c r="Q341">
        <v>170331</v>
      </c>
      <c r="R341" t="b">
        <v>1</v>
      </c>
      <c r="S341" t="s">
        <v>218</v>
      </c>
    </row>
    <row r="342" spans="1:19" x14ac:dyDescent="0.3">
      <c r="A342" t="s">
        <v>551</v>
      </c>
      <c r="B342" t="s">
        <v>547</v>
      </c>
      <c r="C342">
        <v>209.09261799999999</v>
      </c>
      <c r="D342">
        <v>1.27</v>
      </c>
      <c r="E342">
        <v>1</v>
      </c>
      <c r="F342" t="s">
        <v>196</v>
      </c>
      <c r="G342" t="s">
        <v>197</v>
      </c>
      <c r="H342">
        <v>0.25</v>
      </c>
      <c r="I342" t="s">
        <v>198</v>
      </c>
      <c r="J342" t="s">
        <v>212</v>
      </c>
      <c r="K342" t="s">
        <v>548</v>
      </c>
      <c r="L342" t="s">
        <v>549</v>
      </c>
      <c r="M342" t="s">
        <v>549</v>
      </c>
      <c r="N342">
        <v>161166</v>
      </c>
      <c r="O342" t="s">
        <v>550</v>
      </c>
      <c r="P342" t="s">
        <v>551</v>
      </c>
      <c r="Q342">
        <v>160401</v>
      </c>
      <c r="R342" t="b">
        <v>1</v>
      </c>
      <c r="S342" t="s">
        <v>218</v>
      </c>
    </row>
    <row r="343" spans="1:19" x14ac:dyDescent="0.3">
      <c r="A343" t="s">
        <v>554</v>
      </c>
      <c r="B343" t="s">
        <v>552</v>
      </c>
      <c r="C343">
        <v>166.086804</v>
      </c>
      <c r="D343">
        <v>1.1499999999999999</v>
      </c>
      <c r="E343">
        <v>1</v>
      </c>
      <c r="F343" t="s">
        <v>196</v>
      </c>
      <c r="G343" t="s">
        <v>197</v>
      </c>
      <c r="H343">
        <v>0.25</v>
      </c>
      <c r="I343" t="s">
        <v>198</v>
      </c>
      <c r="J343" t="s">
        <v>212</v>
      </c>
      <c r="K343" t="s">
        <v>548</v>
      </c>
      <c r="L343" t="s">
        <v>453</v>
      </c>
      <c r="M343" t="s">
        <v>197</v>
      </c>
      <c r="N343" t="s">
        <v>197</v>
      </c>
      <c r="O343" t="s">
        <v>553</v>
      </c>
      <c r="P343" t="s">
        <v>554</v>
      </c>
      <c r="Q343">
        <v>160401</v>
      </c>
      <c r="R343" t="b">
        <v>1</v>
      </c>
      <c r="S343" t="s">
        <v>555</v>
      </c>
    </row>
    <row r="344" spans="1:19" x14ac:dyDescent="0.3">
      <c r="A344" t="s">
        <v>558</v>
      </c>
      <c r="B344" t="s">
        <v>556</v>
      </c>
      <c r="C344">
        <v>174.13650000000001</v>
      </c>
      <c r="D344">
        <v>1.1499999999999999</v>
      </c>
      <c r="E344">
        <v>1</v>
      </c>
      <c r="F344" t="s">
        <v>196</v>
      </c>
      <c r="G344" t="s">
        <v>197</v>
      </c>
      <c r="H344">
        <v>0.1</v>
      </c>
      <c r="I344" t="s">
        <v>198</v>
      </c>
      <c r="J344" t="s">
        <v>212</v>
      </c>
      <c r="K344" t="s">
        <v>304</v>
      </c>
      <c r="L344" t="s">
        <v>557</v>
      </c>
      <c r="M344" t="s">
        <v>197</v>
      </c>
      <c r="N344" t="s">
        <v>197</v>
      </c>
      <c r="O344" t="s">
        <v>197</v>
      </c>
      <c r="P344" t="s">
        <v>556</v>
      </c>
      <c r="Q344">
        <v>160401</v>
      </c>
      <c r="R344" t="b">
        <v>1</v>
      </c>
      <c r="S344" t="s">
        <v>218</v>
      </c>
    </row>
    <row r="345" spans="1:19" x14ac:dyDescent="0.3">
      <c r="A345" t="s">
        <v>562</v>
      </c>
      <c r="B345" t="s">
        <v>559</v>
      </c>
      <c r="C345">
        <v>205.097703</v>
      </c>
      <c r="D345">
        <v>2.0699999999999998</v>
      </c>
      <c r="E345">
        <v>1</v>
      </c>
      <c r="F345" t="s">
        <v>196</v>
      </c>
      <c r="G345" t="s">
        <v>197</v>
      </c>
      <c r="H345">
        <v>0.25</v>
      </c>
      <c r="I345" t="s">
        <v>198</v>
      </c>
      <c r="J345" t="s">
        <v>212</v>
      </c>
      <c r="K345" t="s">
        <v>548</v>
      </c>
      <c r="L345" t="s">
        <v>560</v>
      </c>
      <c r="M345" t="s">
        <v>197</v>
      </c>
      <c r="N345" t="s">
        <v>197</v>
      </c>
      <c r="O345" t="s">
        <v>561</v>
      </c>
      <c r="P345" t="s">
        <v>562</v>
      </c>
      <c r="Q345">
        <v>160401</v>
      </c>
      <c r="R345" t="b">
        <v>1</v>
      </c>
      <c r="S345" t="s">
        <v>218</v>
      </c>
    </row>
    <row r="346" spans="1:19" x14ac:dyDescent="0.3">
      <c r="A346" t="s">
        <v>565</v>
      </c>
      <c r="B346" t="s">
        <v>563</v>
      </c>
      <c r="C346">
        <v>208.11609999999999</v>
      </c>
      <c r="D346">
        <v>2.23</v>
      </c>
      <c r="E346">
        <v>1</v>
      </c>
      <c r="F346" t="s">
        <v>196</v>
      </c>
      <c r="G346" t="s">
        <v>197</v>
      </c>
      <c r="H346">
        <v>0.1</v>
      </c>
      <c r="I346" t="s">
        <v>198</v>
      </c>
      <c r="J346" t="s">
        <v>212</v>
      </c>
      <c r="K346" t="s">
        <v>304</v>
      </c>
      <c r="L346" t="s">
        <v>564</v>
      </c>
      <c r="M346" t="s">
        <v>197</v>
      </c>
      <c r="N346" t="s">
        <v>197</v>
      </c>
      <c r="O346" t="s">
        <v>197</v>
      </c>
      <c r="P346" t="s">
        <v>563</v>
      </c>
      <c r="Q346">
        <v>160401</v>
      </c>
      <c r="R346" t="b">
        <v>1</v>
      </c>
      <c r="S346" t="s">
        <v>218</v>
      </c>
    </row>
    <row r="347" spans="1:19" x14ac:dyDescent="0.3">
      <c r="A347" t="s">
        <v>116</v>
      </c>
      <c r="B347" t="s">
        <v>566</v>
      </c>
      <c r="C347">
        <v>182.08171899999999</v>
      </c>
      <c r="D347">
        <v>1.01</v>
      </c>
      <c r="E347">
        <v>1</v>
      </c>
      <c r="F347" t="s">
        <v>196</v>
      </c>
      <c r="G347" t="s">
        <v>197</v>
      </c>
      <c r="H347" t="s">
        <v>197</v>
      </c>
      <c r="I347" t="s">
        <v>198</v>
      </c>
      <c r="J347" t="s">
        <v>212</v>
      </c>
      <c r="K347" t="s">
        <v>548</v>
      </c>
      <c r="L347" t="s">
        <v>567</v>
      </c>
      <c r="M347" t="s">
        <v>197</v>
      </c>
      <c r="N347" t="s">
        <v>197</v>
      </c>
      <c r="O347" t="s">
        <v>568</v>
      </c>
      <c r="P347" t="s">
        <v>116</v>
      </c>
      <c r="Q347">
        <v>160401</v>
      </c>
      <c r="R347" t="b">
        <v>0</v>
      </c>
      <c r="S347" t="s">
        <v>296</v>
      </c>
    </row>
    <row r="348" spans="1:19" x14ac:dyDescent="0.3">
      <c r="A348" t="s">
        <v>569</v>
      </c>
      <c r="B348" t="s">
        <v>569</v>
      </c>
      <c r="C348">
        <v>233.12900300000001</v>
      </c>
      <c r="D348">
        <v>6.51</v>
      </c>
      <c r="E348">
        <v>1</v>
      </c>
      <c r="F348" t="s">
        <v>196</v>
      </c>
      <c r="G348" t="s">
        <v>197</v>
      </c>
      <c r="H348">
        <v>0.25</v>
      </c>
      <c r="I348" t="s">
        <v>198</v>
      </c>
      <c r="J348" t="s">
        <v>212</v>
      </c>
      <c r="K348" t="s">
        <v>570</v>
      </c>
      <c r="L348" t="s">
        <v>571</v>
      </c>
      <c r="M348" t="s">
        <v>571</v>
      </c>
      <c r="N348">
        <v>896</v>
      </c>
      <c r="O348" t="s">
        <v>572</v>
      </c>
      <c r="P348" t="s">
        <v>569</v>
      </c>
      <c r="Q348">
        <v>160401</v>
      </c>
      <c r="R348" t="b">
        <v>1</v>
      </c>
      <c r="S348" t="s">
        <v>218</v>
      </c>
    </row>
    <row r="349" spans="1:19" x14ac:dyDescent="0.3">
      <c r="A349" t="s">
        <v>576</v>
      </c>
      <c r="B349" t="s">
        <v>573</v>
      </c>
      <c r="C349">
        <v>445.310655</v>
      </c>
      <c r="D349">
        <v>14.14</v>
      </c>
      <c r="E349">
        <v>1</v>
      </c>
      <c r="F349" t="s">
        <v>196</v>
      </c>
      <c r="G349" t="s">
        <v>197</v>
      </c>
      <c r="H349">
        <v>0.25</v>
      </c>
      <c r="I349" t="s">
        <v>198</v>
      </c>
      <c r="J349" t="s">
        <v>199</v>
      </c>
      <c r="K349" t="s">
        <v>387</v>
      </c>
      <c r="L349" t="s">
        <v>574</v>
      </c>
      <c r="M349" t="s">
        <v>197</v>
      </c>
      <c r="N349" t="s">
        <v>197</v>
      </c>
      <c r="O349" t="s">
        <v>575</v>
      </c>
      <c r="P349" t="s">
        <v>577</v>
      </c>
      <c r="Q349">
        <v>160401</v>
      </c>
      <c r="R349" t="s">
        <v>197</v>
      </c>
      <c r="S349" t="s">
        <v>204</v>
      </c>
    </row>
    <row r="350" spans="1:19" x14ac:dyDescent="0.3">
      <c r="A350" t="s">
        <v>579</v>
      </c>
      <c r="B350" t="s">
        <v>578</v>
      </c>
      <c r="C350">
        <v>176.07115400000001</v>
      </c>
      <c r="D350">
        <v>7.25</v>
      </c>
      <c r="E350">
        <v>1</v>
      </c>
      <c r="F350" t="s">
        <v>196</v>
      </c>
      <c r="G350" t="s">
        <v>197</v>
      </c>
      <c r="H350">
        <v>0.25</v>
      </c>
      <c r="I350" t="s">
        <v>198</v>
      </c>
      <c r="J350" t="s">
        <v>212</v>
      </c>
      <c r="K350" t="s">
        <v>237</v>
      </c>
      <c r="L350" t="s">
        <v>508</v>
      </c>
      <c r="M350" t="s">
        <v>508</v>
      </c>
      <c r="N350">
        <v>589098</v>
      </c>
      <c r="O350" t="s">
        <v>197</v>
      </c>
      <c r="P350" t="s">
        <v>578</v>
      </c>
      <c r="Q350">
        <v>160401</v>
      </c>
      <c r="R350" t="b">
        <v>1</v>
      </c>
      <c r="S350" t="s">
        <v>580</v>
      </c>
    </row>
    <row r="351" spans="1:19" x14ac:dyDescent="0.3">
      <c r="A351" t="s">
        <v>585</v>
      </c>
      <c r="B351" t="s">
        <v>581</v>
      </c>
      <c r="C351">
        <v>672.80110000000002</v>
      </c>
      <c r="D351">
        <v>6.29</v>
      </c>
      <c r="E351">
        <v>2</v>
      </c>
      <c r="F351" t="s">
        <v>196</v>
      </c>
      <c r="G351" t="s">
        <v>197</v>
      </c>
      <c r="H351">
        <v>0.25</v>
      </c>
      <c r="I351" t="s">
        <v>282</v>
      </c>
      <c r="J351" t="s">
        <v>212</v>
      </c>
      <c r="K351" t="s">
        <v>283</v>
      </c>
      <c r="L351" t="s">
        <v>582</v>
      </c>
      <c r="M351" t="s">
        <v>583</v>
      </c>
      <c r="N351">
        <v>123134034</v>
      </c>
      <c r="O351" t="s">
        <v>584</v>
      </c>
      <c r="P351" t="s">
        <v>585</v>
      </c>
      <c r="Q351">
        <v>160401</v>
      </c>
      <c r="R351" t="b">
        <v>1</v>
      </c>
      <c r="S351" t="s">
        <v>218</v>
      </c>
    </row>
    <row r="352" spans="1:19" x14ac:dyDescent="0.3">
      <c r="A352" t="s">
        <v>586</v>
      </c>
      <c r="B352" t="s">
        <v>586</v>
      </c>
      <c r="C352">
        <v>298.09738700000003</v>
      </c>
      <c r="D352">
        <v>2.1</v>
      </c>
      <c r="E352">
        <v>1</v>
      </c>
      <c r="F352" t="s">
        <v>196</v>
      </c>
      <c r="G352" t="s">
        <v>197</v>
      </c>
      <c r="H352">
        <v>0.25</v>
      </c>
      <c r="I352" t="s">
        <v>198</v>
      </c>
      <c r="J352" t="s">
        <v>212</v>
      </c>
      <c r="K352" t="s">
        <v>479</v>
      </c>
      <c r="L352" t="s">
        <v>587</v>
      </c>
      <c r="M352" t="s">
        <v>197</v>
      </c>
      <c r="N352" t="s">
        <v>197</v>
      </c>
      <c r="O352" t="s">
        <v>588</v>
      </c>
      <c r="P352" t="s">
        <v>589</v>
      </c>
      <c r="Q352">
        <v>160401</v>
      </c>
      <c r="R352" t="b">
        <v>1</v>
      </c>
      <c r="S352" t="s">
        <v>218</v>
      </c>
    </row>
    <row r="353" spans="1:19" x14ac:dyDescent="0.3">
      <c r="A353" t="s">
        <v>590</v>
      </c>
      <c r="B353" t="s">
        <v>590</v>
      </c>
      <c r="C353">
        <v>693.41898500000002</v>
      </c>
      <c r="D353">
        <v>11.79</v>
      </c>
      <c r="E353">
        <v>1</v>
      </c>
      <c r="F353" t="s">
        <v>196</v>
      </c>
      <c r="G353" t="s">
        <v>197</v>
      </c>
      <c r="H353">
        <v>0.25</v>
      </c>
      <c r="I353" t="s">
        <v>198</v>
      </c>
      <c r="J353" t="s">
        <v>212</v>
      </c>
      <c r="K353" t="s">
        <v>591</v>
      </c>
      <c r="L353" t="s">
        <v>592</v>
      </c>
      <c r="M353" t="s">
        <v>593</v>
      </c>
      <c r="N353">
        <v>12912909</v>
      </c>
      <c r="O353" t="s">
        <v>594</v>
      </c>
      <c r="P353" t="s">
        <v>590</v>
      </c>
      <c r="Q353">
        <v>160401</v>
      </c>
      <c r="R353" t="b">
        <v>1</v>
      </c>
      <c r="S353" t="s">
        <v>218</v>
      </c>
    </row>
    <row r="354" spans="1:19" x14ac:dyDescent="0.3">
      <c r="A354" t="s">
        <v>597</v>
      </c>
      <c r="B354" t="s">
        <v>595</v>
      </c>
      <c r="C354">
        <v>270.17053399999998</v>
      </c>
      <c r="D354">
        <v>8.2550000000000008</v>
      </c>
      <c r="E354">
        <v>1</v>
      </c>
      <c r="F354" t="s">
        <v>196</v>
      </c>
      <c r="G354" t="s">
        <v>197</v>
      </c>
      <c r="H354">
        <v>0.25</v>
      </c>
      <c r="I354" t="s">
        <v>198</v>
      </c>
      <c r="J354" t="s">
        <v>212</v>
      </c>
      <c r="K354" t="s">
        <v>213</v>
      </c>
      <c r="L354" t="s">
        <v>596</v>
      </c>
      <c r="M354" t="s">
        <v>197</v>
      </c>
      <c r="N354" t="s">
        <v>197</v>
      </c>
      <c r="O354" t="s">
        <v>197</v>
      </c>
      <c r="P354" t="s">
        <v>597</v>
      </c>
      <c r="Q354">
        <v>160401</v>
      </c>
      <c r="R354" t="b">
        <v>1</v>
      </c>
      <c r="S354" t="s">
        <v>218</v>
      </c>
    </row>
    <row r="355" spans="1:19" x14ac:dyDescent="0.3">
      <c r="A355" t="s">
        <v>600</v>
      </c>
      <c r="B355" t="s">
        <v>598</v>
      </c>
      <c r="C355">
        <v>298.20183400000002</v>
      </c>
      <c r="D355">
        <v>9.75</v>
      </c>
      <c r="E355">
        <v>1</v>
      </c>
      <c r="F355" t="s">
        <v>196</v>
      </c>
      <c r="G355" t="s">
        <v>197</v>
      </c>
      <c r="H355">
        <v>0.25</v>
      </c>
      <c r="I355" t="s">
        <v>198</v>
      </c>
      <c r="J355" t="s">
        <v>212</v>
      </c>
      <c r="K355" t="s">
        <v>213</v>
      </c>
      <c r="L355" t="s">
        <v>599</v>
      </c>
      <c r="M355" t="s">
        <v>599</v>
      </c>
      <c r="N355">
        <v>127864</v>
      </c>
      <c r="O355" t="s">
        <v>197</v>
      </c>
      <c r="P355" t="s">
        <v>601</v>
      </c>
      <c r="Q355">
        <v>160401</v>
      </c>
      <c r="R355" t="b">
        <v>1</v>
      </c>
      <c r="S355" t="s">
        <v>218</v>
      </c>
    </row>
    <row r="356" spans="1:19" x14ac:dyDescent="0.3">
      <c r="A356" t="s">
        <v>605</v>
      </c>
      <c r="B356" t="s">
        <v>602</v>
      </c>
      <c r="C356">
        <v>214.107934</v>
      </c>
      <c r="D356">
        <v>1.96</v>
      </c>
      <c r="E356">
        <v>1</v>
      </c>
      <c r="F356" t="s">
        <v>196</v>
      </c>
      <c r="G356" t="s">
        <v>197</v>
      </c>
      <c r="H356">
        <v>0.25</v>
      </c>
      <c r="I356" t="s">
        <v>198</v>
      </c>
      <c r="J356" t="s">
        <v>212</v>
      </c>
      <c r="K356" t="s">
        <v>213</v>
      </c>
      <c r="L356" t="s">
        <v>603</v>
      </c>
      <c r="M356" t="s">
        <v>603</v>
      </c>
      <c r="N356">
        <v>119133</v>
      </c>
      <c r="O356" t="s">
        <v>604</v>
      </c>
      <c r="P356" t="s">
        <v>605</v>
      </c>
      <c r="Q356">
        <v>160401</v>
      </c>
      <c r="R356" t="b">
        <v>1</v>
      </c>
      <c r="S356" t="s">
        <v>218</v>
      </c>
    </row>
    <row r="357" spans="1:19" x14ac:dyDescent="0.3">
      <c r="A357" t="s">
        <v>609</v>
      </c>
      <c r="B357" t="s">
        <v>606</v>
      </c>
      <c r="C357">
        <v>242.13923399999999</v>
      </c>
      <c r="D357">
        <v>5.28</v>
      </c>
      <c r="E357">
        <v>1</v>
      </c>
      <c r="F357" t="s">
        <v>196</v>
      </c>
      <c r="G357" t="s">
        <v>197</v>
      </c>
      <c r="H357">
        <v>0.25</v>
      </c>
      <c r="I357" t="s">
        <v>198</v>
      </c>
      <c r="J357" t="s">
        <v>212</v>
      </c>
      <c r="K357" t="s">
        <v>213</v>
      </c>
      <c r="L357" t="s">
        <v>607</v>
      </c>
      <c r="M357" t="s">
        <v>197</v>
      </c>
      <c r="N357" t="s">
        <v>197</v>
      </c>
      <c r="O357" t="s">
        <v>608</v>
      </c>
      <c r="P357" t="s">
        <v>609</v>
      </c>
      <c r="Q357">
        <v>160401</v>
      </c>
      <c r="R357" t="b">
        <v>1</v>
      </c>
      <c r="S357" t="s">
        <v>218</v>
      </c>
    </row>
    <row r="358" spans="1:19" x14ac:dyDescent="0.3">
      <c r="A358" t="s">
        <v>613</v>
      </c>
      <c r="B358" t="s">
        <v>610</v>
      </c>
      <c r="C358">
        <v>248.09228400000001</v>
      </c>
      <c r="D358">
        <v>5.46</v>
      </c>
      <c r="E358">
        <v>1</v>
      </c>
      <c r="F358" t="s">
        <v>196</v>
      </c>
      <c r="G358" t="s">
        <v>197</v>
      </c>
      <c r="H358">
        <v>0.25</v>
      </c>
      <c r="I358" t="s">
        <v>198</v>
      </c>
      <c r="J358" t="s">
        <v>212</v>
      </c>
      <c r="K358" t="s">
        <v>213</v>
      </c>
      <c r="L358" t="s">
        <v>611</v>
      </c>
      <c r="M358" t="s">
        <v>611</v>
      </c>
      <c r="N358">
        <v>71311837</v>
      </c>
      <c r="O358" t="s">
        <v>612</v>
      </c>
      <c r="P358" t="s">
        <v>613</v>
      </c>
      <c r="Q358">
        <v>160401</v>
      </c>
      <c r="R358" t="b">
        <v>1</v>
      </c>
      <c r="S358" t="s">
        <v>218</v>
      </c>
    </row>
    <row r="359" spans="1:19" x14ac:dyDescent="0.3">
      <c r="A359" t="s">
        <v>617</v>
      </c>
      <c r="B359" t="s">
        <v>614</v>
      </c>
      <c r="C359">
        <v>284.22256900000002</v>
      </c>
      <c r="D359">
        <v>10.35</v>
      </c>
      <c r="E359">
        <v>1</v>
      </c>
      <c r="F359" t="s">
        <v>196</v>
      </c>
      <c r="G359" t="s">
        <v>197</v>
      </c>
      <c r="H359">
        <v>0.25</v>
      </c>
      <c r="I359" t="s">
        <v>198</v>
      </c>
      <c r="J359" t="s">
        <v>212</v>
      </c>
      <c r="K359" t="s">
        <v>213</v>
      </c>
      <c r="L359" t="s">
        <v>615</v>
      </c>
      <c r="M359" t="s">
        <v>197</v>
      </c>
      <c r="N359" t="s">
        <v>197</v>
      </c>
      <c r="O359" t="s">
        <v>616</v>
      </c>
      <c r="P359" t="s">
        <v>617</v>
      </c>
      <c r="Q359">
        <v>160401</v>
      </c>
      <c r="R359" t="b">
        <v>1</v>
      </c>
      <c r="S359" t="s">
        <v>218</v>
      </c>
    </row>
    <row r="360" spans="1:19" x14ac:dyDescent="0.3">
      <c r="A360" t="s">
        <v>621</v>
      </c>
      <c r="B360" t="s">
        <v>618</v>
      </c>
      <c r="C360" t="s">
        <v>197</v>
      </c>
      <c r="D360">
        <v>4.18</v>
      </c>
      <c r="E360">
        <v>-1</v>
      </c>
      <c r="F360" t="s">
        <v>196</v>
      </c>
      <c r="G360" t="s">
        <v>197</v>
      </c>
      <c r="H360">
        <v>0.25</v>
      </c>
      <c r="I360" t="s">
        <v>197</v>
      </c>
      <c r="J360" t="s">
        <v>212</v>
      </c>
      <c r="K360" t="s">
        <v>237</v>
      </c>
      <c r="L360" t="s">
        <v>619</v>
      </c>
      <c r="M360" t="s">
        <v>197</v>
      </c>
      <c r="N360" t="s">
        <v>197</v>
      </c>
      <c r="O360" t="s">
        <v>620</v>
      </c>
      <c r="P360" t="s">
        <v>621</v>
      </c>
      <c r="Q360">
        <v>160401</v>
      </c>
      <c r="R360" t="b">
        <v>1</v>
      </c>
      <c r="S360" t="s">
        <v>258</v>
      </c>
    </row>
    <row r="361" spans="1:19" x14ac:dyDescent="0.3">
      <c r="A361" t="s">
        <v>625</v>
      </c>
      <c r="B361" t="s">
        <v>622</v>
      </c>
      <c r="C361">
        <v>172.09736899999999</v>
      </c>
      <c r="D361">
        <v>1.47</v>
      </c>
      <c r="E361">
        <v>1</v>
      </c>
      <c r="F361" t="s">
        <v>196</v>
      </c>
      <c r="G361" t="s">
        <v>197</v>
      </c>
      <c r="H361">
        <v>0.25</v>
      </c>
      <c r="I361" t="s">
        <v>198</v>
      </c>
      <c r="J361" t="s">
        <v>212</v>
      </c>
      <c r="K361" t="s">
        <v>213</v>
      </c>
      <c r="L361" t="s">
        <v>623</v>
      </c>
      <c r="M361" t="s">
        <v>623</v>
      </c>
      <c r="N361">
        <v>44602431</v>
      </c>
      <c r="O361" t="s">
        <v>624</v>
      </c>
      <c r="P361" t="s">
        <v>625</v>
      </c>
      <c r="Q361">
        <v>160401</v>
      </c>
      <c r="R361" t="b">
        <v>1</v>
      </c>
      <c r="S361" t="s">
        <v>218</v>
      </c>
    </row>
    <row r="362" spans="1:19" x14ac:dyDescent="0.3">
      <c r="A362" t="s">
        <v>628</v>
      </c>
      <c r="B362" t="s">
        <v>626</v>
      </c>
      <c r="C362">
        <v>256.19126899999998</v>
      </c>
      <c r="D362">
        <v>9.2100000000000009</v>
      </c>
      <c r="E362">
        <v>1</v>
      </c>
      <c r="F362" t="s">
        <v>196</v>
      </c>
      <c r="G362" t="s">
        <v>197</v>
      </c>
      <c r="H362">
        <v>0.25</v>
      </c>
      <c r="I362" t="s">
        <v>198</v>
      </c>
      <c r="J362" t="s">
        <v>212</v>
      </c>
      <c r="K362" t="s">
        <v>213</v>
      </c>
      <c r="L362" t="s">
        <v>627</v>
      </c>
      <c r="M362" t="s">
        <v>197</v>
      </c>
      <c r="N362" t="s">
        <v>197</v>
      </c>
      <c r="O362" t="s">
        <v>197</v>
      </c>
      <c r="P362" t="s">
        <v>628</v>
      </c>
      <c r="Q362">
        <v>160401</v>
      </c>
      <c r="R362" t="b">
        <v>1</v>
      </c>
      <c r="S362" t="s">
        <v>218</v>
      </c>
    </row>
    <row r="363" spans="1:19" x14ac:dyDescent="0.3">
      <c r="A363" t="s">
        <v>632</v>
      </c>
      <c r="B363" t="s">
        <v>629</v>
      </c>
      <c r="C363">
        <v>200.128669</v>
      </c>
      <c r="D363">
        <v>4.0599999999999996</v>
      </c>
      <c r="E363">
        <v>1</v>
      </c>
      <c r="F363" t="s">
        <v>196</v>
      </c>
      <c r="G363" t="s">
        <v>197</v>
      </c>
      <c r="H363">
        <v>0.25</v>
      </c>
      <c r="I363" t="s">
        <v>198</v>
      </c>
      <c r="J363" t="s">
        <v>212</v>
      </c>
      <c r="K363" t="s">
        <v>213</v>
      </c>
      <c r="L363" t="s">
        <v>630</v>
      </c>
      <c r="M363" t="s">
        <v>197</v>
      </c>
      <c r="N363" t="s">
        <v>197</v>
      </c>
      <c r="O363" t="s">
        <v>631</v>
      </c>
      <c r="P363" t="s">
        <v>632</v>
      </c>
      <c r="Q363">
        <v>160401</v>
      </c>
      <c r="R363" t="b">
        <v>1</v>
      </c>
      <c r="S363" t="s">
        <v>218</v>
      </c>
    </row>
    <row r="364" spans="1:19" x14ac:dyDescent="0.3">
      <c r="A364" t="s">
        <v>118</v>
      </c>
      <c r="B364" t="s">
        <v>633</v>
      </c>
      <c r="C364">
        <v>124.03985400000001</v>
      </c>
      <c r="D364">
        <v>0.88</v>
      </c>
      <c r="E364">
        <v>1</v>
      </c>
      <c r="F364" t="s">
        <v>196</v>
      </c>
      <c r="G364" t="s">
        <v>197</v>
      </c>
      <c r="H364">
        <v>0.25</v>
      </c>
      <c r="I364" t="s">
        <v>198</v>
      </c>
      <c r="J364" t="s">
        <v>212</v>
      </c>
      <c r="K364" t="s">
        <v>260</v>
      </c>
      <c r="L364" t="s">
        <v>634</v>
      </c>
      <c r="M364" t="s">
        <v>634</v>
      </c>
      <c r="N364">
        <v>938</v>
      </c>
      <c r="O364" t="s">
        <v>635</v>
      </c>
      <c r="P364" t="s">
        <v>636</v>
      </c>
      <c r="Q364">
        <v>160401</v>
      </c>
      <c r="R364" t="b">
        <v>1</v>
      </c>
      <c r="S364" t="s">
        <v>218</v>
      </c>
    </row>
    <row r="365" spans="1:19" x14ac:dyDescent="0.3">
      <c r="A365" t="s">
        <v>640</v>
      </c>
      <c r="B365" t="s">
        <v>637</v>
      </c>
      <c r="C365">
        <v>228.15996899999999</v>
      </c>
      <c r="D365">
        <v>7.36</v>
      </c>
      <c r="E365">
        <v>1</v>
      </c>
      <c r="F365" t="s">
        <v>196</v>
      </c>
      <c r="G365" t="s">
        <v>197</v>
      </c>
      <c r="H365">
        <v>0.25</v>
      </c>
      <c r="I365" t="s">
        <v>198</v>
      </c>
      <c r="J365" t="s">
        <v>212</v>
      </c>
      <c r="K365" t="s">
        <v>213</v>
      </c>
      <c r="L365" t="s">
        <v>638</v>
      </c>
      <c r="M365" t="s">
        <v>197</v>
      </c>
      <c r="N365" t="s">
        <v>197</v>
      </c>
      <c r="O365" t="s">
        <v>639</v>
      </c>
      <c r="P365" t="s">
        <v>640</v>
      </c>
      <c r="Q365">
        <v>160401</v>
      </c>
      <c r="R365" t="b">
        <v>1</v>
      </c>
      <c r="S365" t="s">
        <v>218</v>
      </c>
    </row>
    <row r="366" spans="1:19" x14ac:dyDescent="0.3">
      <c r="A366" t="s">
        <v>643</v>
      </c>
      <c r="B366" t="s">
        <v>641</v>
      </c>
      <c r="C366">
        <v>312.25386900000001</v>
      </c>
      <c r="D366">
        <v>11.4</v>
      </c>
      <c r="E366">
        <v>1</v>
      </c>
      <c r="F366" t="s">
        <v>196</v>
      </c>
      <c r="G366" t="s">
        <v>197</v>
      </c>
      <c r="H366">
        <v>0.25</v>
      </c>
      <c r="I366" t="s">
        <v>198</v>
      </c>
      <c r="J366" t="s">
        <v>212</v>
      </c>
      <c r="K366" t="s">
        <v>213</v>
      </c>
      <c r="L366" t="s">
        <v>642</v>
      </c>
      <c r="M366" t="s">
        <v>197</v>
      </c>
      <c r="N366" t="s">
        <v>197</v>
      </c>
      <c r="O366" t="s">
        <v>197</v>
      </c>
      <c r="P366" t="s">
        <v>643</v>
      </c>
      <c r="Q366">
        <v>160401</v>
      </c>
      <c r="R366" t="b">
        <v>1</v>
      </c>
      <c r="S366" t="s">
        <v>218</v>
      </c>
    </row>
    <row r="367" spans="1:19" x14ac:dyDescent="0.3">
      <c r="A367" t="s">
        <v>5</v>
      </c>
      <c r="B367" t="s">
        <v>644</v>
      </c>
      <c r="C367">
        <v>204.12358399999999</v>
      </c>
      <c r="D367">
        <v>0.82</v>
      </c>
      <c r="E367">
        <v>1</v>
      </c>
      <c r="F367" t="s">
        <v>196</v>
      </c>
      <c r="G367" t="s">
        <v>197</v>
      </c>
      <c r="H367">
        <v>0.25</v>
      </c>
      <c r="I367" t="s">
        <v>198</v>
      </c>
      <c r="J367" t="s">
        <v>212</v>
      </c>
      <c r="K367" t="s">
        <v>58</v>
      </c>
      <c r="L367" t="s">
        <v>645</v>
      </c>
      <c r="M367" t="s">
        <v>646</v>
      </c>
      <c r="N367">
        <v>439756</v>
      </c>
      <c r="O367" t="s">
        <v>647</v>
      </c>
      <c r="P367" t="s">
        <v>5</v>
      </c>
      <c r="Q367">
        <v>180130</v>
      </c>
      <c r="R367" t="b">
        <v>0</v>
      </c>
      <c r="S367" t="s">
        <v>296</v>
      </c>
    </row>
    <row r="368" spans="1:19" x14ac:dyDescent="0.3">
      <c r="A368" t="s">
        <v>100</v>
      </c>
      <c r="B368" t="s">
        <v>648</v>
      </c>
      <c r="C368">
        <v>290.13521200000002</v>
      </c>
      <c r="D368">
        <v>0.77</v>
      </c>
      <c r="E368">
        <v>1</v>
      </c>
      <c r="F368" t="s">
        <v>196</v>
      </c>
      <c r="G368" t="s">
        <v>197</v>
      </c>
      <c r="H368" t="s">
        <v>197</v>
      </c>
      <c r="I368" t="s">
        <v>198</v>
      </c>
      <c r="J368" t="s">
        <v>212</v>
      </c>
      <c r="K368" t="s">
        <v>649</v>
      </c>
      <c r="L368" t="s">
        <v>650</v>
      </c>
      <c r="M368" t="s">
        <v>650</v>
      </c>
      <c r="N368">
        <v>7018721</v>
      </c>
      <c r="O368" t="s">
        <v>651</v>
      </c>
      <c r="P368" t="s">
        <v>652</v>
      </c>
      <c r="Q368">
        <v>180130</v>
      </c>
      <c r="R368" t="b">
        <v>0</v>
      </c>
      <c r="S368" t="s">
        <v>296</v>
      </c>
    </row>
    <row r="369" spans="1:19" x14ac:dyDescent="0.3">
      <c r="A369" t="s">
        <v>104</v>
      </c>
      <c r="B369" t="s">
        <v>653</v>
      </c>
      <c r="C369">
        <v>218.13923399999999</v>
      </c>
      <c r="D369">
        <v>0.99</v>
      </c>
      <c r="E369">
        <v>1</v>
      </c>
      <c r="F369" t="s">
        <v>196</v>
      </c>
      <c r="G369" t="s">
        <v>197</v>
      </c>
      <c r="H369">
        <v>0.25</v>
      </c>
      <c r="I369" t="s">
        <v>198</v>
      </c>
      <c r="J369" t="s">
        <v>212</v>
      </c>
      <c r="K369" t="s">
        <v>58</v>
      </c>
      <c r="L369" t="s">
        <v>654</v>
      </c>
      <c r="M369" t="s">
        <v>197</v>
      </c>
      <c r="N369" t="s">
        <v>197</v>
      </c>
      <c r="O369" t="s">
        <v>655</v>
      </c>
      <c r="P369" t="s">
        <v>653</v>
      </c>
      <c r="Q369">
        <v>180130</v>
      </c>
      <c r="R369" t="b">
        <v>0</v>
      </c>
      <c r="S369" t="s">
        <v>296</v>
      </c>
    </row>
    <row r="370" spans="1:19" x14ac:dyDescent="0.3">
      <c r="A370" t="s">
        <v>659</v>
      </c>
      <c r="B370" t="s">
        <v>656</v>
      </c>
      <c r="C370">
        <v>220.11849799999999</v>
      </c>
      <c r="D370">
        <v>1.17</v>
      </c>
      <c r="E370">
        <v>1</v>
      </c>
      <c r="F370" t="s">
        <v>196</v>
      </c>
      <c r="G370" t="s">
        <v>197</v>
      </c>
      <c r="H370">
        <v>0.25</v>
      </c>
      <c r="I370" t="s">
        <v>198</v>
      </c>
      <c r="J370" t="s">
        <v>212</v>
      </c>
      <c r="K370" t="s">
        <v>260</v>
      </c>
      <c r="L370" t="s">
        <v>657</v>
      </c>
      <c r="M370" t="s">
        <v>657</v>
      </c>
      <c r="N370">
        <v>6613</v>
      </c>
      <c r="O370" t="s">
        <v>658</v>
      </c>
      <c r="P370" t="s">
        <v>660</v>
      </c>
      <c r="Q370">
        <v>160401</v>
      </c>
      <c r="R370" t="b">
        <v>1</v>
      </c>
      <c r="S370" t="s">
        <v>555</v>
      </c>
    </row>
    <row r="371" spans="1:19" x14ac:dyDescent="0.3">
      <c r="A371" t="s">
        <v>664</v>
      </c>
      <c r="B371" t="s">
        <v>661</v>
      </c>
      <c r="C371">
        <v>165.05517</v>
      </c>
      <c r="D371">
        <v>5.3849999999999998</v>
      </c>
      <c r="E371">
        <v>1</v>
      </c>
      <c r="F371" t="s">
        <v>196</v>
      </c>
      <c r="G371" t="s">
        <v>197</v>
      </c>
      <c r="H371">
        <v>0.25</v>
      </c>
      <c r="I371" t="s">
        <v>198</v>
      </c>
      <c r="J371" t="s">
        <v>212</v>
      </c>
      <c r="K371" t="s">
        <v>231</v>
      </c>
      <c r="L371" t="s">
        <v>662</v>
      </c>
      <c r="M371" t="s">
        <v>197</v>
      </c>
      <c r="N371" t="s">
        <v>197</v>
      </c>
      <c r="O371" t="s">
        <v>663</v>
      </c>
      <c r="P371" t="s">
        <v>661</v>
      </c>
      <c r="Q371">
        <v>160401</v>
      </c>
      <c r="R371" t="b">
        <v>1</v>
      </c>
      <c r="S371" t="s">
        <v>218</v>
      </c>
    </row>
    <row r="372" spans="1:19" x14ac:dyDescent="0.3">
      <c r="A372" t="s">
        <v>668</v>
      </c>
      <c r="B372" t="s">
        <v>665</v>
      </c>
      <c r="C372">
        <v>451.35760499999998</v>
      </c>
      <c r="D372">
        <v>14.78</v>
      </c>
      <c r="E372">
        <v>1</v>
      </c>
      <c r="F372" t="s">
        <v>196</v>
      </c>
      <c r="G372" t="s">
        <v>197</v>
      </c>
      <c r="H372">
        <v>0.25</v>
      </c>
      <c r="I372" t="s">
        <v>198</v>
      </c>
      <c r="J372" t="s">
        <v>199</v>
      </c>
      <c r="K372" t="s">
        <v>387</v>
      </c>
      <c r="L372" t="s">
        <v>666</v>
      </c>
      <c r="M372" t="s">
        <v>666</v>
      </c>
      <c r="N372">
        <v>5284607</v>
      </c>
      <c r="O372" t="s">
        <v>667</v>
      </c>
      <c r="P372" t="s">
        <v>669</v>
      </c>
      <c r="Q372">
        <v>160401</v>
      </c>
      <c r="R372" t="s">
        <v>197</v>
      </c>
      <c r="S372" t="s">
        <v>204</v>
      </c>
    </row>
    <row r="373" spans="1:19" x14ac:dyDescent="0.3">
      <c r="A373" t="s">
        <v>670</v>
      </c>
      <c r="B373" t="s">
        <v>670</v>
      </c>
      <c r="C373">
        <v>168.066069</v>
      </c>
      <c r="D373">
        <v>0.86</v>
      </c>
      <c r="E373">
        <v>1</v>
      </c>
      <c r="F373" t="s">
        <v>196</v>
      </c>
      <c r="G373" t="s">
        <v>197</v>
      </c>
      <c r="H373">
        <v>0.25</v>
      </c>
      <c r="I373" t="s">
        <v>198</v>
      </c>
      <c r="J373" t="s">
        <v>212</v>
      </c>
      <c r="K373" t="s">
        <v>260</v>
      </c>
      <c r="L373" t="s">
        <v>671</v>
      </c>
      <c r="M373" t="s">
        <v>671</v>
      </c>
      <c r="N373">
        <v>1050</v>
      </c>
      <c r="O373" t="s">
        <v>672</v>
      </c>
      <c r="P373" t="s">
        <v>670</v>
      </c>
      <c r="Q373">
        <v>160401</v>
      </c>
      <c r="R373" t="b">
        <v>1</v>
      </c>
      <c r="S373" t="s">
        <v>218</v>
      </c>
    </row>
    <row r="374" spans="1:19" x14ac:dyDescent="0.3">
      <c r="A374" t="s">
        <v>676</v>
      </c>
      <c r="B374" t="s">
        <v>673</v>
      </c>
      <c r="C374">
        <v>248.03240199999999</v>
      </c>
      <c r="D374">
        <v>0.78</v>
      </c>
      <c r="E374">
        <v>1</v>
      </c>
      <c r="F374" t="s">
        <v>196</v>
      </c>
      <c r="G374" t="s">
        <v>197</v>
      </c>
      <c r="H374">
        <v>0.25</v>
      </c>
      <c r="I374" t="s">
        <v>198</v>
      </c>
      <c r="J374" t="s">
        <v>212</v>
      </c>
      <c r="K374" t="s">
        <v>260</v>
      </c>
      <c r="L374" t="s">
        <v>674</v>
      </c>
      <c r="M374" t="s">
        <v>674</v>
      </c>
      <c r="N374">
        <v>1051</v>
      </c>
      <c r="O374" t="s">
        <v>675</v>
      </c>
      <c r="P374" t="s">
        <v>677</v>
      </c>
      <c r="Q374">
        <v>160401</v>
      </c>
      <c r="R374" t="b">
        <v>1</v>
      </c>
      <c r="S374" t="s">
        <v>218</v>
      </c>
    </row>
    <row r="375" spans="1:19" x14ac:dyDescent="0.3">
      <c r="A375" t="s">
        <v>680</v>
      </c>
      <c r="B375" t="s">
        <v>678</v>
      </c>
      <c r="C375">
        <v>171.08430000000001</v>
      </c>
      <c r="D375">
        <v>0.86</v>
      </c>
      <c r="E375">
        <v>1</v>
      </c>
      <c r="F375" t="s">
        <v>196</v>
      </c>
      <c r="G375" t="s">
        <v>197</v>
      </c>
      <c r="H375">
        <v>0.2</v>
      </c>
      <c r="I375" t="s">
        <v>198</v>
      </c>
      <c r="J375" t="s">
        <v>212</v>
      </c>
      <c r="K375" t="s">
        <v>304</v>
      </c>
      <c r="L375" t="s">
        <v>679</v>
      </c>
      <c r="M375" t="s">
        <v>197</v>
      </c>
      <c r="N375" t="s">
        <v>197</v>
      </c>
      <c r="O375" t="s">
        <v>197</v>
      </c>
      <c r="P375" t="s">
        <v>678</v>
      </c>
      <c r="Q375">
        <v>170301</v>
      </c>
      <c r="R375" t="b">
        <v>1</v>
      </c>
      <c r="S375" t="s">
        <v>218</v>
      </c>
    </row>
    <row r="376" spans="1:19" x14ac:dyDescent="0.3">
      <c r="A376" t="s">
        <v>681</v>
      </c>
      <c r="B376" t="s">
        <v>681</v>
      </c>
      <c r="C376">
        <v>169.097703</v>
      </c>
      <c r="D376">
        <v>0.65</v>
      </c>
      <c r="E376">
        <v>1</v>
      </c>
      <c r="F376" t="s">
        <v>196</v>
      </c>
      <c r="G376" t="s">
        <v>197</v>
      </c>
      <c r="H376">
        <v>0.25</v>
      </c>
      <c r="I376" t="s">
        <v>198</v>
      </c>
      <c r="J376" t="s">
        <v>212</v>
      </c>
      <c r="K376" t="s">
        <v>260</v>
      </c>
      <c r="L376" t="s">
        <v>682</v>
      </c>
      <c r="M376" t="s">
        <v>682</v>
      </c>
      <c r="N376">
        <v>1052</v>
      </c>
      <c r="O376" t="s">
        <v>683</v>
      </c>
      <c r="P376" t="s">
        <v>681</v>
      </c>
      <c r="Q376">
        <v>160401</v>
      </c>
      <c r="R376" t="b">
        <v>1</v>
      </c>
      <c r="S376" t="s">
        <v>218</v>
      </c>
    </row>
    <row r="377" spans="1:19" x14ac:dyDescent="0.3">
      <c r="A377" t="s">
        <v>687</v>
      </c>
      <c r="B377" t="s">
        <v>684</v>
      </c>
      <c r="C377">
        <v>170.08171899999999</v>
      </c>
      <c r="D377">
        <v>0.88</v>
      </c>
      <c r="E377">
        <v>1</v>
      </c>
      <c r="F377" t="s">
        <v>196</v>
      </c>
      <c r="G377" t="s">
        <v>197</v>
      </c>
      <c r="H377">
        <v>0.25</v>
      </c>
      <c r="I377" t="s">
        <v>198</v>
      </c>
      <c r="J377" t="s">
        <v>212</v>
      </c>
      <c r="K377" t="s">
        <v>260</v>
      </c>
      <c r="L377" t="s">
        <v>685</v>
      </c>
      <c r="M377" t="s">
        <v>685</v>
      </c>
      <c r="N377">
        <v>1054</v>
      </c>
      <c r="O377" t="s">
        <v>686</v>
      </c>
      <c r="P377" t="s">
        <v>688</v>
      </c>
      <c r="Q377">
        <v>160401</v>
      </c>
      <c r="R377" t="b">
        <v>1</v>
      </c>
      <c r="S377" t="s">
        <v>218</v>
      </c>
    </row>
    <row r="378" spans="1:19" x14ac:dyDescent="0.3">
      <c r="A378" t="s">
        <v>693</v>
      </c>
      <c r="B378" t="s">
        <v>689</v>
      </c>
      <c r="C378">
        <v>285.22183999999999</v>
      </c>
      <c r="D378">
        <v>12.52</v>
      </c>
      <c r="E378">
        <v>1</v>
      </c>
      <c r="F378" t="s">
        <v>196</v>
      </c>
      <c r="G378" t="s">
        <v>197</v>
      </c>
      <c r="H378" t="s">
        <v>197</v>
      </c>
      <c r="I378" t="s">
        <v>198</v>
      </c>
      <c r="J378" t="s">
        <v>199</v>
      </c>
      <c r="K378" t="s">
        <v>690</v>
      </c>
      <c r="L378" t="s">
        <v>691</v>
      </c>
      <c r="M378" t="s">
        <v>691</v>
      </c>
      <c r="N378">
        <v>638015</v>
      </c>
      <c r="O378" t="s">
        <v>692</v>
      </c>
      <c r="P378" t="s">
        <v>689</v>
      </c>
      <c r="Q378">
        <v>160401</v>
      </c>
      <c r="R378" t="s">
        <v>197</v>
      </c>
      <c r="S378" t="s">
        <v>204</v>
      </c>
    </row>
    <row r="379" spans="1:19" x14ac:dyDescent="0.3">
      <c r="A379" t="s">
        <v>697</v>
      </c>
      <c r="B379" t="s">
        <v>694</v>
      </c>
      <c r="C379">
        <v>301.21675499999998</v>
      </c>
      <c r="D379">
        <v>11.97</v>
      </c>
      <c r="E379">
        <v>1</v>
      </c>
      <c r="F379" t="s">
        <v>196</v>
      </c>
      <c r="G379" t="s">
        <v>197</v>
      </c>
      <c r="H379">
        <v>0.25</v>
      </c>
      <c r="I379" t="s">
        <v>198</v>
      </c>
      <c r="J379" t="s">
        <v>199</v>
      </c>
      <c r="K379" t="s">
        <v>690</v>
      </c>
      <c r="L379" t="s">
        <v>695</v>
      </c>
      <c r="M379" t="s">
        <v>197</v>
      </c>
      <c r="N379" t="s">
        <v>197</v>
      </c>
      <c r="O379" t="s">
        <v>696</v>
      </c>
      <c r="P379" t="s">
        <v>694</v>
      </c>
      <c r="Q379">
        <v>160401</v>
      </c>
      <c r="R379" t="s">
        <v>197</v>
      </c>
      <c r="S379" t="s">
        <v>204</v>
      </c>
    </row>
    <row r="380" spans="1:19" x14ac:dyDescent="0.3">
      <c r="A380" t="s">
        <v>701</v>
      </c>
      <c r="B380" t="s">
        <v>698</v>
      </c>
      <c r="C380">
        <v>377.14611100000002</v>
      </c>
      <c r="D380">
        <v>4.3899999999999997</v>
      </c>
      <c r="E380">
        <v>1</v>
      </c>
      <c r="F380" t="s">
        <v>196</v>
      </c>
      <c r="G380" t="s">
        <v>197</v>
      </c>
      <c r="H380">
        <v>0.25</v>
      </c>
      <c r="I380" t="s">
        <v>198</v>
      </c>
      <c r="J380" t="s">
        <v>212</v>
      </c>
      <c r="K380" t="s">
        <v>260</v>
      </c>
      <c r="L380" t="s">
        <v>699</v>
      </c>
      <c r="M380" t="s">
        <v>699</v>
      </c>
      <c r="N380">
        <v>493570</v>
      </c>
      <c r="O380" t="s">
        <v>700</v>
      </c>
      <c r="P380" t="s">
        <v>702</v>
      </c>
      <c r="Q380">
        <v>160401</v>
      </c>
      <c r="R380" t="b">
        <v>1</v>
      </c>
      <c r="S380" t="s">
        <v>218</v>
      </c>
    </row>
    <row r="381" spans="1:19" x14ac:dyDescent="0.3">
      <c r="A381" t="s">
        <v>105</v>
      </c>
      <c r="B381" t="s">
        <v>703</v>
      </c>
      <c r="C381">
        <v>455.09679399999999</v>
      </c>
      <c r="D381">
        <v>3.1</v>
      </c>
      <c r="E381">
        <v>-1</v>
      </c>
      <c r="F381" t="s">
        <v>196</v>
      </c>
      <c r="G381" t="s">
        <v>197</v>
      </c>
      <c r="H381">
        <v>0.5</v>
      </c>
      <c r="I381" t="s">
        <v>704</v>
      </c>
      <c r="J381" t="s">
        <v>212</v>
      </c>
      <c r="K381" t="s">
        <v>705</v>
      </c>
      <c r="L381" t="s">
        <v>706</v>
      </c>
      <c r="M381" t="s">
        <v>197</v>
      </c>
      <c r="N381" t="s">
        <v>197</v>
      </c>
      <c r="O381" t="s">
        <v>707</v>
      </c>
      <c r="P381" t="s">
        <v>708</v>
      </c>
      <c r="Q381">
        <v>180130</v>
      </c>
      <c r="R381" t="b">
        <v>0</v>
      </c>
      <c r="S381" t="s">
        <v>296</v>
      </c>
    </row>
    <row r="382" spans="1:19" x14ac:dyDescent="0.3">
      <c r="A382" t="s">
        <v>105</v>
      </c>
      <c r="B382" t="s">
        <v>703</v>
      </c>
      <c r="C382">
        <v>455.09679399999999</v>
      </c>
      <c r="D382">
        <v>3.1</v>
      </c>
      <c r="E382">
        <v>1</v>
      </c>
      <c r="F382" t="s">
        <v>196</v>
      </c>
      <c r="G382" t="s">
        <v>197</v>
      </c>
      <c r="H382">
        <v>0.5</v>
      </c>
      <c r="I382" t="s">
        <v>704</v>
      </c>
      <c r="J382" t="s">
        <v>212</v>
      </c>
      <c r="K382" t="s">
        <v>705</v>
      </c>
      <c r="L382" t="s">
        <v>706</v>
      </c>
      <c r="M382" t="s">
        <v>197</v>
      </c>
      <c r="N382" t="s">
        <v>197</v>
      </c>
      <c r="O382" t="s">
        <v>707</v>
      </c>
      <c r="P382" t="s">
        <v>708</v>
      </c>
      <c r="Q382">
        <v>180130</v>
      </c>
      <c r="R382" t="s">
        <v>197</v>
      </c>
      <c r="S382" t="s">
        <v>296</v>
      </c>
    </row>
    <row r="383" spans="1:19" x14ac:dyDescent="0.3">
      <c r="A383" t="s">
        <v>709</v>
      </c>
      <c r="B383" t="s">
        <v>709</v>
      </c>
      <c r="C383">
        <v>383.15309999999999</v>
      </c>
      <c r="D383">
        <v>4.3899999999999997</v>
      </c>
      <c r="E383">
        <v>1</v>
      </c>
      <c r="F383" t="s">
        <v>196</v>
      </c>
      <c r="G383" t="s">
        <v>197</v>
      </c>
      <c r="H383">
        <v>0.1</v>
      </c>
      <c r="I383" t="s">
        <v>198</v>
      </c>
      <c r="J383" t="s">
        <v>212</v>
      </c>
      <c r="K383" t="s">
        <v>304</v>
      </c>
      <c r="L383" t="s">
        <v>710</v>
      </c>
      <c r="M383" t="s">
        <v>197</v>
      </c>
      <c r="N383" t="s">
        <v>197</v>
      </c>
      <c r="O383" t="s">
        <v>197</v>
      </c>
      <c r="P383" t="s">
        <v>711</v>
      </c>
      <c r="Q383">
        <v>160401</v>
      </c>
      <c r="R383" t="b">
        <v>1</v>
      </c>
      <c r="S383" t="s">
        <v>218</v>
      </c>
    </row>
    <row r="384" spans="1:19" x14ac:dyDescent="0.3">
      <c r="A384" t="s">
        <v>50</v>
      </c>
      <c r="B384" t="s">
        <v>712</v>
      </c>
      <c r="C384">
        <v>385.12941599999999</v>
      </c>
      <c r="D384">
        <v>0.96</v>
      </c>
      <c r="E384">
        <v>1</v>
      </c>
      <c r="F384" t="s">
        <v>196</v>
      </c>
      <c r="G384" t="s">
        <v>197</v>
      </c>
      <c r="H384">
        <v>0.25</v>
      </c>
      <c r="I384" t="s">
        <v>198</v>
      </c>
      <c r="J384" t="s">
        <v>212</v>
      </c>
      <c r="K384" t="s">
        <v>713</v>
      </c>
      <c r="L384" t="s">
        <v>714</v>
      </c>
      <c r="M384" t="s">
        <v>197</v>
      </c>
      <c r="N384" t="s">
        <v>197</v>
      </c>
      <c r="O384" t="s">
        <v>715</v>
      </c>
      <c r="P384" t="s">
        <v>716</v>
      </c>
      <c r="Q384">
        <v>160401</v>
      </c>
      <c r="R384" t="b">
        <v>1</v>
      </c>
      <c r="S384" t="s">
        <v>218</v>
      </c>
    </row>
    <row r="385" spans="1:19" x14ac:dyDescent="0.3">
      <c r="A385" t="s">
        <v>51</v>
      </c>
      <c r="B385" t="s">
        <v>717</v>
      </c>
      <c r="C385">
        <v>399.14506599999999</v>
      </c>
      <c r="D385">
        <v>0.71</v>
      </c>
      <c r="E385">
        <v>1</v>
      </c>
      <c r="F385" t="s">
        <v>196</v>
      </c>
      <c r="G385" t="s">
        <v>197</v>
      </c>
      <c r="H385">
        <v>0.25</v>
      </c>
      <c r="I385" t="s">
        <v>198</v>
      </c>
      <c r="J385" t="s">
        <v>212</v>
      </c>
      <c r="K385" t="s">
        <v>713</v>
      </c>
      <c r="L385" t="s">
        <v>718</v>
      </c>
      <c r="M385" t="s">
        <v>718</v>
      </c>
      <c r="N385">
        <v>34755</v>
      </c>
      <c r="O385" t="s">
        <v>719</v>
      </c>
      <c r="P385" t="s">
        <v>720</v>
      </c>
      <c r="Q385">
        <v>160401</v>
      </c>
      <c r="R385" t="b">
        <v>1</v>
      </c>
      <c r="S385" t="s">
        <v>218</v>
      </c>
    </row>
    <row r="386" spans="1:19" x14ac:dyDescent="0.3">
      <c r="A386" t="s">
        <v>724</v>
      </c>
      <c r="B386" t="s">
        <v>721</v>
      </c>
      <c r="C386">
        <v>340.23102599999999</v>
      </c>
      <c r="D386">
        <v>10.43</v>
      </c>
      <c r="E386">
        <v>1</v>
      </c>
      <c r="F386" t="s">
        <v>196</v>
      </c>
      <c r="G386" t="s">
        <v>197</v>
      </c>
      <c r="H386">
        <v>0.5</v>
      </c>
      <c r="I386" t="s">
        <v>198</v>
      </c>
      <c r="J386" t="s">
        <v>212</v>
      </c>
      <c r="K386" t="s">
        <v>722</v>
      </c>
      <c r="L386" t="s">
        <v>723</v>
      </c>
      <c r="M386" t="s">
        <v>197</v>
      </c>
      <c r="N386" t="s">
        <v>197</v>
      </c>
      <c r="O386" t="s">
        <v>197</v>
      </c>
      <c r="P386" t="s">
        <v>725</v>
      </c>
      <c r="Q386">
        <v>180130</v>
      </c>
      <c r="R386" t="b">
        <v>1</v>
      </c>
      <c r="S386" t="s">
        <v>218</v>
      </c>
    </row>
    <row r="387" spans="1:19" x14ac:dyDescent="0.3">
      <c r="A387" t="s">
        <v>729</v>
      </c>
      <c r="B387" t="s">
        <v>726</v>
      </c>
      <c r="C387">
        <v>225.0763</v>
      </c>
      <c r="D387">
        <v>5.9850000000000003</v>
      </c>
      <c r="E387">
        <v>1</v>
      </c>
      <c r="F387" t="s">
        <v>196</v>
      </c>
      <c r="G387" t="s">
        <v>197</v>
      </c>
      <c r="H387">
        <v>0.25</v>
      </c>
      <c r="I387" t="s">
        <v>198</v>
      </c>
      <c r="J387" t="s">
        <v>212</v>
      </c>
      <c r="K387" t="s">
        <v>231</v>
      </c>
      <c r="L387" t="s">
        <v>727</v>
      </c>
      <c r="M387" t="s">
        <v>727</v>
      </c>
      <c r="N387">
        <v>637775</v>
      </c>
      <c r="O387" t="s">
        <v>728</v>
      </c>
      <c r="P387" t="s">
        <v>726</v>
      </c>
      <c r="Q387">
        <v>160401</v>
      </c>
      <c r="R387" t="b">
        <v>1</v>
      </c>
      <c r="S387" t="s">
        <v>730</v>
      </c>
    </row>
    <row r="388" spans="1:19" x14ac:dyDescent="0.3">
      <c r="A388" t="s">
        <v>731</v>
      </c>
      <c r="B388" t="s">
        <v>731</v>
      </c>
      <c r="C388">
        <v>411.39907499999998</v>
      </c>
      <c r="D388">
        <v>15.02</v>
      </c>
      <c r="E388">
        <v>1</v>
      </c>
      <c r="F388" t="s">
        <v>196</v>
      </c>
      <c r="G388" t="s">
        <v>197</v>
      </c>
      <c r="H388">
        <v>0.25</v>
      </c>
      <c r="I388" t="s">
        <v>198</v>
      </c>
      <c r="J388" t="s">
        <v>199</v>
      </c>
      <c r="K388" t="s">
        <v>732</v>
      </c>
      <c r="L388" t="s">
        <v>733</v>
      </c>
      <c r="M388" t="s">
        <v>733</v>
      </c>
      <c r="N388">
        <v>638072</v>
      </c>
      <c r="O388" t="s">
        <v>734</v>
      </c>
      <c r="P388" t="s">
        <v>731</v>
      </c>
      <c r="Q388">
        <v>160401</v>
      </c>
      <c r="R388" t="s">
        <v>197</v>
      </c>
      <c r="S388" t="s">
        <v>204</v>
      </c>
    </row>
    <row r="389" spans="1:19" x14ac:dyDescent="0.3">
      <c r="A389" t="s">
        <v>735</v>
      </c>
      <c r="B389" t="s">
        <v>735</v>
      </c>
      <c r="C389">
        <v>183.06573499999999</v>
      </c>
      <c r="D389">
        <v>5.48</v>
      </c>
      <c r="E389">
        <v>1</v>
      </c>
      <c r="F389" t="s">
        <v>196</v>
      </c>
      <c r="G389" t="s">
        <v>197</v>
      </c>
      <c r="H389">
        <v>0.25</v>
      </c>
      <c r="I389" t="s">
        <v>198</v>
      </c>
      <c r="J389" t="s">
        <v>212</v>
      </c>
      <c r="K389" t="s">
        <v>231</v>
      </c>
      <c r="L389" t="s">
        <v>736</v>
      </c>
      <c r="M389" t="s">
        <v>736</v>
      </c>
      <c r="N389">
        <v>8655</v>
      </c>
      <c r="O389" t="s">
        <v>197</v>
      </c>
      <c r="P389" t="s">
        <v>735</v>
      </c>
      <c r="Q389">
        <v>160401</v>
      </c>
      <c r="R389" t="b">
        <v>1</v>
      </c>
      <c r="S389" t="s">
        <v>218</v>
      </c>
    </row>
    <row r="390" spans="1:19" x14ac:dyDescent="0.3">
      <c r="A390" t="s">
        <v>740</v>
      </c>
      <c r="B390" t="s">
        <v>737</v>
      </c>
      <c r="C390">
        <v>199.06065000000001</v>
      </c>
      <c r="D390">
        <v>4.88</v>
      </c>
      <c r="E390">
        <v>1</v>
      </c>
      <c r="F390" t="s">
        <v>196</v>
      </c>
      <c r="G390" t="s">
        <v>197</v>
      </c>
      <c r="H390">
        <v>0.25</v>
      </c>
      <c r="I390" t="s">
        <v>198</v>
      </c>
      <c r="J390" t="s">
        <v>212</v>
      </c>
      <c r="K390" t="s">
        <v>231</v>
      </c>
      <c r="L390" t="s">
        <v>738</v>
      </c>
      <c r="M390" t="s">
        <v>738</v>
      </c>
      <c r="N390">
        <v>10742</v>
      </c>
      <c r="O390" t="s">
        <v>739</v>
      </c>
      <c r="P390" t="s">
        <v>737</v>
      </c>
      <c r="Q390">
        <v>160401</v>
      </c>
      <c r="R390" t="b">
        <v>1</v>
      </c>
      <c r="S390" t="s">
        <v>730</v>
      </c>
    </row>
    <row r="391" spans="1:19" x14ac:dyDescent="0.3">
      <c r="A391" t="s">
        <v>745</v>
      </c>
      <c r="B391" t="s">
        <v>741</v>
      </c>
      <c r="C391">
        <v>265.11230799999998</v>
      </c>
      <c r="D391">
        <v>0.69</v>
      </c>
      <c r="E391">
        <v>1</v>
      </c>
      <c r="F391" t="s">
        <v>196</v>
      </c>
      <c r="G391" t="s">
        <v>197</v>
      </c>
      <c r="H391">
        <v>0.25</v>
      </c>
      <c r="I391" t="s">
        <v>206</v>
      </c>
      <c r="J391" t="s">
        <v>212</v>
      </c>
      <c r="K391" t="s">
        <v>260</v>
      </c>
      <c r="L391" t="s">
        <v>742</v>
      </c>
      <c r="M391" t="s">
        <v>743</v>
      </c>
      <c r="N391">
        <v>1130</v>
      </c>
      <c r="O391" t="s">
        <v>744</v>
      </c>
      <c r="P391" t="s">
        <v>746</v>
      </c>
      <c r="Q391">
        <v>160401</v>
      </c>
      <c r="R391" t="b">
        <v>1</v>
      </c>
      <c r="S391" t="s">
        <v>218</v>
      </c>
    </row>
    <row r="392" spans="1:19" x14ac:dyDescent="0.3">
      <c r="A392" t="s">
        <v>752</v>
      </c>
      <c r="B392" t="s">
        <v>747</v>
      </c>
      <c r="C392">
        <v>425.04497400000002</v>
      </c>
      <c r="D392">
        <v>0.67</v>
      </c>
      <c r="E392">
        <v>1</v>
      </c>
      <c r="F392" t="s">
        <v>196</v>
      </c>
      <c r="G392" t="s">
        <v>197</v>
      </c>
      <c r="H392">
        <v>0.25</v>
      </c>
      <c r="I392" t="s">
        <v>206</v>
      </c>
      <c r="J392" t="s">
        <v>212</v>
      </c>
      <c r="K392" t="s">
        <v>748</v>
      </c>
      <c r="L392" t="s">
        <v>749</v>
      </c>
      <c r="M392" t="s">
        <v>750</v>
      </c>
      <c r="N392">
        <v>1132</v>
      </c>
      <c r="O392" t="s">
        <v>751</v>
      </c>
      <c r="P392" t="s">
        <v>753</v>
      </c>
      <c r="Q392">
        <v>160401</v>
      </c>
      <c r="R392" t="b">
        <v>0</v>
      </c>
      <c r="S392" t="s">
        <v>296</v>
      </c>
    </row>
    <row r="393" spans="1:19" x14ac:dyDescent="0.3">
      <c r="A393" t="s">
        <v>109</v>
      </c>
      <c r="B393" t="s">
        <v>109</v>
      </c>
      <c r="C393">
        <v>345.078641</v>
      </c>
      <c r="D393">
        <v>0.67</v>
      </c>
      <c r="E393">
        <v>1</v>
      </c>
      <c r="F393" t="s">
        <v>196</v>
      </c>
      <c r="G393" t="s">
        <v>197</v>
      </c>
      <c r="H393">
        <v>0.25</v>
      </c>
      <c r="I393" t="s">
        <v>206</v>
      </c>
      <c r="J393" t="s">
        <v>212</v>
      </c>
      <c r="K393" t="s">
        <v>748</v>
      </c>
      <c r="L393" t="s">
        <v>754</v>
      </c>
      <c r="M393" t="s">
        <v>755</v>
      </c>
      <c r="N393">
        <v>1131</v>
      </c>
      <c r="O393" t="s">
        <v>756</v>
      </c>
      <c r="P393" t="s">
        <v>757</v>
      </c>
      <c r="Q393">
        <v>160401</v>
      </c>
      <c r="R393" t="b">
        <v>0</v>
      </c>
      <c r="S393" t="s">
        <v>296</v>
      </c>
    </row>
    <row r="394" spans="1:19" x14ac:dyDescent="0.3">
      <c r="A394" t="s">
        <v>760</v>
      </c>
      <c r="B394" t="s">
        <v>758</v>
      </c>
      <c r="C394">
        <v>269.12520000000001</v>
      </c>
      <c r="D394">
        <v>0.69</v>
      </c>
      <c r="E394">
        <v>1</v>
      </c>
      <c r="F394" t="s">
        <v>196</v>
      </c>
      <c r="G394" t="s">
        <v>197</v>
      </c>
      <c r="H394">
        <v>0.2</v>
      </c>
      <c r="I394" t="s">
        <v>206</v>
      </c>
      <c r="J394" t="s">
        <v>212</v>
      </c>
      <c r="K394" t="s">
        <v>304</v>
      </c>
      <c r="L394" t="s">
        <v>759</v>
      </c>
      <c r="M394" t="s">
        <v>197</v>
      </c>
      <c r="N394" t="s">
        <v>197</v>
      </c>
      <c r="O394" t="s">
        <v>197</v>
      </c>
      <c r="P394" t="s">
        <v>758</v>
      </c>
      <c r="Q394">
        <v>170301</v>
      </c>
      <c r="R394" t="b">
        <v>1</v>
      </c>
      <c r="S394" t="s">
        <v>218</v>
      </c>
    </row>
    <row r="395" spans="1:19" x14ac:dyDescent="0.3">
      <c r="A395" t="s">
        <v>764</v>
      </c>
      <c r="B395" t="s">
        <v>761</v>
      </c>
      <c r="C395">
        <v>212.96801300000001</v>
      </c>
      <c r="D395">
        <v>6.47</v>
      </c>
      <c r="E395">
        <v>1</v>
      </c>
      <c r="F395" t="s">
        <v>196</v>
      </c>
      <c r="G395" t="s">
        <v>197</v>
      </c>
      <c r="H395">
        <v>0.25</v>
      </c>
      <c r="I395" t="s">
        <v>198</v>
      </c>
      <c r="J395" t="s">
        <v>212</v>
      </c>
      <c r="K395" t="s">
        <v>591</v>
      </c>
      <c r="L395" t="s">
        <v>762</v>
      </c>
      <c r="M395" t="s">
        <v>762</v>
      </c>
      <c r="N395">
        <v>55977</v>
      </c>
      <c r="O395" t="s">
        <v>763</v>
      </c>
      <c r="P395" t="s">
        <v>761</v>
      </c>
      <c r="Q395">
        <v>160401</v>
      </c>
      <c r="R395" t="b">
        <v>1</v>
      </c>
      <c r="S395" t="s">
        <v>401</v>
      </c>
    </row>
    <row r="396" spans="1:19" x14ac:dyDescent="0.3">
      <c r="A396" t="s">
        <v>768</v>
      </c>
      <c r="B396" t="s">
        <v>765</v>
      </c>
      <c r="C396">
        <v>131.04969</v>
      </c>
      <c r="D396">
        <v>6.2</v>
      </c>
      <c r="E396">
        <v>1</v>
      </c>
      <c r="F396" t="s">
        <v>196</v>
      </c>
      <c r="G396" t="s">
        <v>197</v>
      </c>
      <c r="H396">
        <v>0.25</v>
      </c>
      <c r="I396" t="s">
        <v>265</v>
      </c>
      <c r="J396" t="s">
        <v>212</v>
      </c>
      <c r="K396" t="s">
        <v>231</v>
      </c>
      <c r="L396" t="s">
        <v>766</v>
      </c>
      <c r="M396" t="s">
        <v>197</v>
      </c>
      <c r="N396" t="s">
        <v>197</v>
      </c>
      <c r="O396" t="s">
        <v>767</v>
      </c>
      <c r="P396" t="s">
        <v>765</v>
      </c>
      <c r="Q396">
        <v>160401</v>
      </c>
      <c r="R396" t="b">
        <v>1</v>
      </c>
      <c r="S396" t="s">
        <v>235</v>
      </c>
    </row>
    <row r="397" spans="1:19" x14ac:dyDescent="0.3">
      <c r="A397" t="s">
        <v>769</v>
      </c>
      <c r="B397" t="s">
        <v>769</v>
      </c>
      <c r="C397" t="s">
        <v>197</v>
      </c>
      <c r="D397">
        <v>7</v>
      </c>
      <c r="E397">
        <v>-1</v>
      </c>
      <c r="F397" t="s">
        <v>196</v>
      </c>
      <c r="G397" t="s">
        <v>197</v>
      </c>
      <c r="H397" t="s">
        <v>197</v>
      </c>
      <c r="I397" t="s">
        <v>197</v>
      </c>
      <c r="J397" t="s">
        <v>212</v>
      </c>
      <c r="K397" t="s">
        <v>475</v>
      </c>
      <c r="L397" t="s">
        <v>388</v>
      </c>
      <c r="M397" t="s">
        <v>388</v>
      </c>
      <c r="N397">
        <v>40634</v>
      </c>
      <c r="O397" t="s">
        <v>197</v>
      </c>
      <c r="P397" t="s">
        <v>769</v>
      </c>
      <c r="Q397">
        <v>160401</v>
      </c>
      <c r="R397" t="b">
        <v>1</v>
      </c>
      <c r="S397" t="s">
        <v>235</v>
      </c>
    </row>
    <row r="398" spans="1:19" x14ac:dyDescent="0.3">
      <c r="A398" t="s">
        <v>770</v>
      </c>
      <c r="B398" t="s">
        <v>770</v>
      </c>
      <c r="C398">
        <v>161.10787199999999</v>
      </c>
      <c r="D398">
        <v>2.5499999999999998</v>
      </c>
      <c r="E398">
        <v>1</v>
      </c>
      <c r="F398" t="s">
        <v>196</v>
      </c>
      <c r="G398" t="s">
        <v>197</v>
      </c>
      <c r="H398">
        <v>0.25</v>
      </c>
      <c r="I398" t="s">
        <v>198</v>
      </c>
      <c r="J398" t="s">
        <v>212</v>
      </c>
      <c r="K398" t="s">
        <v>237</v>
      </c>
      <c r="L398" t="s">
        <v>771</v>
      </c>
      <c r="M398" t="s">
        <v>771</v>
      </c>
      <c r="N398">
        <v>1150</v>
      </c>
      <c r="O398" t="s">
        <v>772</v>
      </c>
      <c r="P398" t="s">
        <v>770</v>
      </c>
      <c r="Q398">
        <v>160401</v>
      </c>
      <c r="R398" t="b">
        <v>1</v>
      </c>
      <c r="S398" t="s">
        <v>218</v>
      </c>
    </row>
    <row r="399" spans="1:19" x14ac:dyDescent="0.3">
      <c r="A399" t="s">
        <v>775</v>
      </c>
      <c r="B399" t="s">
        <v>773</v>
      </c>
      <c r="C399">
        <v>165.13249999999999</v>
      </c>
      <c r="D399">
        <v>2.5499999999999998</v>
      </c>
      <c r="E399">
        <v>1</v>
      </c>
      <c r="F399" t="s">
        <v>196</v>
      </c>
      <c r="G399" t="s">
        <v>197</v>
      </c>
      <c r="H399">
        <v>2.5</v>
      </c>
      <c r="I399" t="s">
        <v>198</v>
      </c>
      <c r="J399" t="s">
        <v>212</v>
      </c>
      <c r="K399" t="s">
        <v>304</v>
      </c>
      <c r="L399" t="s">
        <v>774</v>
      </c>
      <c r="M399" t="s">
        <v>197</v>
      </c>
      <c r="N399" t="s">
        <v>197</v>
      </c>
      <c r="O399" t="s">
        <v>197</v>
      </c>
      <c r="P399" t="s">
        <v>773</v>
      </c>
      <c r="Q399">
        <v>160401</v>
      </c>
      <c r="R399" t="b">
        <v>1</v>
      </c>
      <c r="S399" t="s">
        <v>218</v>
      </c>
    </row>
    <row r="400" spans="1:19" x14ac:dyDescent="0.3">
      <c r="A400" t="s">
        <v>776</v>
      </c>
      <c r="B400" t="s">
        <v>776</v>
      </c>
      <c r="C400">
        <v>162.09188900000001</v>
      </c>
      <c r="D400">
        <v>5.33</v>
      </c>
      <c r="E400">
        <v>1</v>
      </c>
      <c r="F400" t="s">
        <v>196</v>
      </c>
      <c r="G400" t="s">
        <v>197</v>
      </c>
      <c r="H400">
        <v>0.25</v>
      </c>
      <c r="I400" t="s">
        <v>198</v>
      </c>
      <c r="J400" t="s">
        <v>212</v>
      </c>
      <c r="K400" t="s">
        <v>237</v>
      </c>
      <c r="L400" t="s">
        <v>777</v>
      </c>
      <c r="M400" t="s">
        <v>777</v>
      </c>
      <c r="N400">
        <v>10685</v>
      </c>
      <c r="O400" t="s">
        <v>778</v>
      </c>
      <c r="P400" t="s">
        <v>776</v>
      </c>
      <c r="Q400">
        <v>160401</v>
      </c>
      <c r="R400" t="b">
        <v>1</v>
      </c>
      <c r="S400" t="s">
        <v>218</v>
      </c>
    </row>
    <row r="401" spans="1:19" x14ac:dyDescent="0.3">
      <c r="A401" t="s">
        <v>782</v>
      </c>
      <c r="B401" t="s">
        <v>779</v>
      </c>
      <c r="C401">
        <v>169.050085</v>
      </c>
      <c r="D401">
        <v>4.1150000000000002</v>
      </c>
      <c r="E401">
        <v>1</v>
      </c>
      <c r="F401" t="s">
        <v>196</v>
      </c>
      <c r="G401" t="s">
        <v>197</v>
      </c>
      <c r="H401">
        <v>0.25</v>
      </c>
      <c r="I401" t="s">
        <v>198</v>
      </c>
      <c r="J401" t="s">
        <v>212</v>
      </c>
      <c r="K401" t="s">
        <v>231</v>
      </c>
      <c r="L401" t="s">
        <v>780</v>
      </c>
      <c r="M401" t="s">
        <v>780</v>
      </c>
      <c r="N401">
        <v>8468</v>
      </c>
      <c r="O401" t="s">
        <v>781</v>
      </c>
      <c r="P401" t="s">
        <v>779</v>
      </c>
      <c r="Q401">
        <v>160401</v>
      </c>
      <c r="R401" t="b">
        <v>1</v>
      </c>
      <c r="S401" t="s">
        <v>240</v>
      </c>
    </row>
    <row r="402" spans="1:19" x14ac:dyDescent="0.3">
      <c r="A402" t="s">
        <v>783</v>
      </c>
      <c r="B402" t="s">
        <v>783</v>
      </c>
      <c r="C402">
        <v>153.05517</v>
      </c>
      <c r="D402">
        <v>4.6900000000000004</v>
      </c>
      <c r="E402">
        <v>1</v>
      </c>
      <c r="F402" t="s">
        <v>196</v>
      </c>
      <c r="G402" t="s">
        <v>197</v>
      </c>
      <c r="H402">
        <v>0.25</v>
      </c>
      <c r="I402" t="s">
        <v>198</v>
      </c>
      <c r="J402" t="s">
        <v>212</v>
      </c>
      <c r="K402" t="s">
        <v>231</v>
      </c>
      <c r="L402" t="s">
        <v>784</v>
      </c>
      <c r="M402" t="s">
        <v>784</v>
      </c>
      <c r="N402">
        <v>1183</v>
      </c>
      <c r="O402" t="s">
        <v>785</v>
      </c>
      <c r="P402" t="s">
        <v>783</v>
      </c>
      <c r="Q402">
        <v>160401</v>
      </c>
      <c r="R402" t="b">
        <v>1</v>
      </c>
      <c r="S402" t="s">
        <v>218</v>
      </c>
    </row>
    <row r="403" spans="1:19" x14ac:dyDescent="0.3">
      <c r="A403" t="s">
        <v>786</v>
      </c>
      <c r="B403" t="s">
        <v>786</v>
      </c>
      <c r="C403">
        <v>153.04125099999999</v>
      </c>
      <c r="D403">
        <v>1.1100000000000001</v>
      </c>
      <c r="E403">
        <v>1</v>
      </c>
      <c r="F403" t="s">
        <v>196</v>
      </c>
      <c r="G403" t="s">
        <v>197</v>
      </c>
      <c r="H403">
        <v>0.25</v>
      </c>
      <c r="I403" t="s">
        <v>198</v>
      </c>
      <c r="J403" t="s">
        <v>212</v>
      </c>
      <c r="K403" t="s">
        <v>369</v>
      </c>
      <c r="L403" t="s">
        <v>787</v>
      </c>
      <c r="M403" t="s">
        <v>787</v>
      </c>
      <c r="N403">
        <v>1188</v>
      </c>
      <c r="O403" t="s">
        <v>788</v>
      </c>
      <c r="P403" t="s">
        <v>786</v>
      </c>
      <c r="Q403">
        <v>160401</v>
      </c>
      <c r="R403" t="b">
        <v>1</v>
      </c>
      <c r="S403" t="s">
        <v>218</v>
      </c>
    </row>
    <row r="404" spans="1:19" x14ac:dyDescent="0.3">
      <c r="A404" t="s">
        <v>789</v>
      </c>
      <c r="B404" t="s">
        <v>789</v>
      </c>
      <c r="C404" t="s">
        <v>197</v>
      </c>
      <c r="D404">
        <v>2.02</v>
      </c>
      <c r="E404">
        <v>-1</v>
      </c>
      <c r="F404" t="s">
        <v>196</v>
      </c>
      <c r="G404" t="s">
        <v>197</v>
      </c>
      <c r="H404">
        <v>0.25</v>
      </c>
      <c r="I404" t="s">
        <v>197</v>
      </c>
      <c r="J404" t="s">
        <v>212</v>
      </c>
      <c r="K404" t="s">
        <v>237</v>
      </c>
      <c r="L404" t="s">
        <v>790</v>
      </c>
      <c r="M404" t="s">
        <v>197</v>
      </c>
      <c r="N404" t="s">
        <v>197</v>
      </c>
      <c r="O404" t="s">
        <v>791</v>
      </c>
      <c r="P404" t="s">
        <v>789</v>
      </c>
      <c r="Q404">
        <v>160401</v>
      </c>
      <c r="R404" t="b">
        <v>1</v>
      </c>
      <c r="S404" t="s">
        <v>258</v>
      </c>
    </row>
    <row r="405" spans="1:19" x14ac:dyDescent="0.3">
      <c r="A405" t="s">
        <v>796</v>
      </c>
      <c r="B405" t="s">
        <v>792</v>
      </c>
      <c r="C405">
        <v>712.60912800000006</v>
      </c>
      <c r="D405">
        <v>21.4</v>
      </c>
      <c r="E405">
        <v>1</v>
      </c>
      <c r="F405" t="s">
        <v>793</v>
      </c>
      <c r="G405" t="s">
        <v>197</v>
      </c>
      <c r="H405">
        <v>0.05</v>
      </c>
      <c r="I405" t="s">
        <v>198</v>
      </c>
      <c r="J405" t="s">
        <v>199</v>
      </c>
      <c r="K405" t="s">
        <v>794</v>
      </c>
      <c r="L405" t="s">
        <v>795</v>
      </c>
      <c r="M405" t="s">
        <v>197</v>
      </c>
      <c r="N405" t="s">
        <v>197</v>
      </c>
      <c r="O405" t="s">
        <v>197</v>
      </c>
      <c r="P405" t="s">
        <v>797</v>
      </c>
      <c r="Q405">
        <v>190130</v>
      </c>
      <c r="R405" t="b">
        <v>1</v>
      </c>
      <c r="S405" t="s">
        <v>798</v>
      </c>
    </row>
    <row r="406" spans="1:19" x14ac:dyDescent="0.3">
      <c r="A406" t="s">
        <v>796</v>
      </c>
      <c r="B406" t="s">
        <v>792</v>
      </c>
      <c r="C406">
        <v>756.59895900000004</v>
      </c>
      <c r="D406">
        <v>21.4</v>
      </c>
      <c r="E406">
        <v>-1</v>
      </c>
      <c r="F406" t="s">
        <v>793</v>
      </c>
      <c r="G406" t="s">
        <v>197</v>
      </c>
      <c r="H406">
        <v>0.05</v>
      </c>
      <c r="I406" t="s">
        <v>799</v>
      </c>
      <c r="J406" t="s">
        <v>199</v>
      </c>
      <c r="K406" t="s">
        <v>794</v>
      </c>
      <c r="L406" t="s">
        <v>795</v>
      </c>
      <c r="M406" t="s">
        <v>197</v>
      </c>
      <c r="N406" t="s">
        <v>197</v>
      </c>
      <c r="O406" t="s">
        <v>197</v>
      </c>
      <c r="P406" t="s">
        <v>797</v>
      </c>
      <c r="Q406">
        <v>190130</v>
      </c>
      <c r="R406" t="b">
        <v>0</v>
      </c>
      <c r="S406" t="s">
        <v>798</v>
      </c>
    </row>
    <row r="407" spans="1:19" x14ac:dyDescent="0.3">
      <c r="A407" t="s">
        <v>202</v>
      </c>
      <c r="B407" t="s">
        <v>195</v>
      </c>
      <c r="C407">
        <v>760.58563200000003</v>
      </c>
      <c r="D407">
        <v>16.3</v>
      </c>
      <c r="E407">
        <v>1</v>
      </c>
      <c r="F407" t="s">
        <v>793</v>
      </c>
      <c r="G407" t="s">
        <v>197</v>
      </c>
      <c r="H407">
        <v>0.25</v>
      </c>
      <c r="I407" t="s">
        <v>198</v>
      </c>
      <c r="J407" t="s">
        <v>199</v>
      </c>
      <c r="K407" t="s">
        <v>200</v>
      </c>
      <c r="L407" t="s">
        <v>201</v>
      </c>
      <c r="M407" t="s">
        <v>201</v>
      </c>
      <c r="N407">
        <v>5497103</v>
      </c>
      <c r="O407" t="s">
        <v>197</v>
      </c>
      <c r="P407" t="s">
        <v>203</v>
      </c>
      <c r="Q407">
        <v>160401</v>
      </c>
      <c r="R407" t="b">
        <v>1</v>
      </c>
      <c r="S407" t="s">
        <v>218</v>
      </c>
    </row>
    <row r="408" spans="1:19" x14ac:dyDescent="0.3">
      <c r="A408" t="s">
        <v>209</v>
      </c>
      <c r="B408" t="s">
        <v>205</v>
      </c>
      <c r="C408">
        <v>744.55433100000005</v>
      </c>
      <c r="D408">
        <v>16.899999999999999</v>
      </c>
      <c r="E408">
        <v>1</v>
      </c>
      <c r="F408" t="s">
        <v>793</v>
      </c>
      <c r="G408" t="s">
        <v>197</v>
      </c>
      <c r="H408">
        <v>0.25</v>
      </c>
      <c r="I408" t="s">
        <v>206</v>
      </c>
      <c r="J408" t="s">
        <v>199</v>
      </c>
      <c r="K408" t="s">
        <v>200</v>
      </c>
      <c r="L408" t="s">
        <v>207</v>
      </c>
      <c r="M408" t="s">
        <v>208</v>
      </c>
      <c r="N408">
        <v>23727969</v>
      </c>
      <c r="O408" t="s">
        <v>197</v>
      </c>
      <c r="P408" t="s">
        <v>210</v>
      </c>
      <c r="Q408">
        <v>160401</v>
      </c>
      <c r="R408" t="b">
        <v>1</v>
      </c>
      <c r="S408" t="s">
        <v>218</v>
      </c>
    </row>
    <row r="409" spans="1:19" x14ac:dyDescent="0.3">
      <c r="A409" t="s">
        <v>269</v>
      </c>
      <c r="B409" t="s">
        <v>264</v>
      </c>
      <c r="C409">
        <v>367.33647500000001</v>
      </c>
      <c r="D409" t="s">
        <v>197</v>
      </c>
      <c r="E409">
        <v>1</v>
      </c>
      <c r="F409" t="s">
        <v>793</v>
      </c>
      <c r="G409" t="s">
        <v>197</v>
      </c>
      <c r="H409">
        <v>0.25</v>
      </c>
      <c r="I409" t="s">
        <v>265</v>
      </c>
      <c r="J409" t="s">
        <v>199</v>
      </c>
      <c r="K409" t="s">
        <v>266</v>
      </c>
      <c r="L409" t="s">
        <v>267</v>
      </c>
      <c r="M409" t="s">
        <v>267</v>
      </c>
      <c r="N409">
        <v>439423</v>
      </c>
      <c r="O409" t="s">
        <v>268</v>
      </c>
      <c r="P409" t="s">
        <v>270</v>
      </c>
      <c r="Q409">
        <v>160401</v>
      </c>
      <c r="R409" t="b">
        <v>1</v>
      </c>
      <c r="S409" t="s">
        <v>197</v>
      </c>
    </row>
    <row r="410" spans="1:19" x14ac:dyDescent="0.3">
      <c r="A410" t="s">
        <v>301</v>
      </c>
      <c r="B410" t="s">
        <v>297</v>
      </c>
      <c r="C410">
        <v>431.38890500000002</v>
      </c>
      <c r="D410">
        <v>19.2</v>
      </c>
      <c r="E410">
        <v>1</v>
      </c>
      <c r="F410" t="s">
        <v>793</v>
      </c>
      <c r="G410" t="s">
        <v>197</v>
      </c>
      <c r="H410">
        <v>0.25</v>
      </c>
      <c r="I410" t="s">
        <v>198</v>
      </c>
      <c r="J410" t="s">
        <v>199</v>
      </c>
      <c r="K410" t="s">
        <v>298</v>
      </c>
      <c r="L410" t="s">
        <v>299</v>
      </c>
      <c r="M410" t="s">
        <v>197</v>
      </c>
      <c r="N410" t="s">
        <v>197</v>
      </c>
      <c r="O410" t="s">
        <v>300</v>
      </c>
      <c r="P410" t="s">
        <v>302</v>
      </c>
      <c r="Q410">
        <v>160401</v>
      </c>
      <c r="R410" t="b">
        <v>1</v>
      </c>
      <c r="S410" t="s">
        <v>800</v>
      </c>
    </row>
    <row r="411" spans="1:19" x14ac:dyDescent="0.3">
      <c r="A411" t="s">
        <v>306</v>
      </c>
      <c r="B411" t="s">
        <v>303</v>
      </c>
      <c r="C411">
        <v>436.41820000000001</v>
      </c>
      <c r="D411">
        <v>19.2</v>
      </c>
      <c r="E411">
        <v>1</v>
      </c>
      <c r="F411" t="s">
        <v>793</v>
      </c>
      <c r="G411" t="s">
        <v>197</v>
      </c>
      <c r="H411">
        <v>5</v>
      </c>
      <c r="I411" t="s">
        <v>206</v>
      </c>
      <c r="J411" t="s">
        <v>199</v>
      </c>
      <c r="K411" t="s">
        <v>304</v>
      </c>
      <c r="L411" t="s">
        <v>305</v>
      </c>
      <c r="M411" t="s">
        <v>197</v>
      </c>
      <c r="N411" t="s">
        <v>197</v>
      </c>
      <c r="O411" t="s">
        <v>197</v>
      </c>
      <c r="P411" t="s">
        <v>303</v>
      </c>
      <c r="Q411">
        <v>170301</v>
      </c>
      <c r="R411" t="b">
        <v>1</v>
      </c>
      <c r="S411" t="s">
        <v>800</v>
      </c>
    </row>
    <row r="412" spans="1:19" x14ac:dyDescent="0.3">
      <c r="A412" t="s">
        <v>310</v>
      </c>
      <c r="B412" t="s">
        <v>307</v>
      </c>
      <c r="C412">
        <v>425.34195499999998</v>
      </c>
      <c r="D412" t="s">
        <v>197</v>
      </c>
      <c r="E412">
        <v>1</v>
      </c>
      <c r="F412" t="s">
        <v>793</v>
      </c>
      <c r="G412" t="s">
        <v>197</v>
      </c>
      <c r="H412">
        <v>0.25</v>
      </c>
      <c r="I412" t="s">
        <v>198</v>
      </c>
      <c r="J412" t="s">
        <v>199</v>
      </c>
      <c r="K412" t="s">
        <v>298</v>
      </c>
      <c r="L412" t="s">
        <v>308</v>
      </c>
      <c r="M412" t="s">
        <v>308</v>
      </c>
      <c r="N412">
        <v>5282347</v>
      </c>
      <c r="O412" t="s">
        <v>309</v>
      </c>
      <c r="P412" t="s">
        <v>311</v>
      </c>
      <c r="Q412">
        <v>160401</v>
      </c>
      <c r="R412" t="b">
        <v>1</v>
      </c>
      <c r="S412" t="s">
        <v>197</v>
      </c>
    </row>
    <row r="413" spans="1:19" x14ac:dyDescent="0.3">
      <c r="A413" t="s">
        <v>316</v>
      </c>
      <c r="B413" t="s">
        <v>312</v>
      </c>
      <c r="C413">
        <v>303.23239999999998</v>
      </c>
      <c r="D413">
        <v>6.2</v>
      </c>
      <c r="E413">
        <v>-1</v>
      </c>
      <c r="F413" t="s">
        <v>793</v>
      </c>
      <c r="G413" t="s">
        <v>197</v>
      </c>
      <c r="H413">
        <v>20</v>
      </c>
      <c r="I413" t="s">
        <v>704</v>
      </c>
      <c r="J413" t="s">
        <v>199</v>
      </c>
      <c r="K413" t="s">
        <v>313</v>
      </c>
      <c r="L413" t="s">
        <v>314</v>
      </c>
      <c r="M413" t="s">
        <v>314</v>
      </c>
      <c r="N413">
        <v>444899</v>
      </c>
      <c r="O413" t="s">
        <v>315</v>
      </c>
      <c r="P413" t="s">
        <v>317</v>
      </c>
      <c r="Q413">
        <v>160401</v>
      </c>
      <c r="R413" t="b">
        <v>1</v>
      </c>
      <c r="S413" t="s">
        <v>798</v>
      </c>
    </row>
    <row r="414" spans="1:19" x14ac:dyDescent="0.3">
      <c r="A414" t="s">
        <v>320</v>
      </c>
      <c r="B414" t="s">
        <v>318</v>
      </c>
      <c r="C414">
        <v>311.28300000000002</v>
      </c>
      <c r="D414">
        <v>6.2</v>
      </c>
      <c r="E414">
        <v>-1</v>
      </c>
      <c r="F414" t="s">
        <v>793</v>
      </c>
      <c r="G414" t="s">
        <v>197</v>
      </c>
      <c r="H414">
        <v>20</v>
      </c>
      <c r="I414" t="s">
        <v>704</v>
      </c>
      <c r="J414" t="s">
        <v>199</v>
      </c>
      <c r="K414" t="s">
        <v>304</v>
      </c>
      <c r="L414" t="s">
        <v>319</v>
      </c>
      <c r="M414" t="s">
        <v>197</v>
      </c>
      <c r="N414" t="s">
        <v>197</v>
      </c>
      <c r="O414" t="s">
        <v>197</v>
      </c>
      <c r="P414" t="s">
        <v>318</v>
      </c>
      <c r="Q414">
        <v>160401</v>
      </c>
      <c r="R414" t="b">
        <v>1</v>
      </c>
      <c r="S414" t="s">
        <v>798</v>
      </c>
    </row>
    <row r="415" spans="1:19" x14ac:dyDescent="0.3">
      <c r="A415" t="s">
        <v>338</v>
      </c>
      <c r="B415" t="s">
        <v>334</v>
      </c>
      <c r="C415">
        <v>536.43820000000005</v>
      </c>
      <c r="D415">
        <v>26.51</v>
      </c>
      <c r="E415">
        <v>1</v>
      </c>
      <c r="F415" t="s">
        <v>793</v>
      </c>
      <c r="G415" t="s">
        <v>197</v>
      </c>
      <c r="H415">
        <v>0.25</v>
      </c>
      <c r="I415" t="s">
        <v>206</v>
      </c>
      <c r="J415" t="s">
        <v>199</v>
      </c>
      <c r="K415" t="s">
        <v>335</v>
      </c>
      <c r="L415" t="s">
        <v>336</v>
      </c>
      <c r="M415" t="s">
        <v>336</v>
      </c>
      <c r="N415">
        <v>5280489</v>
      </c>
      <c r="O415" t="s">
        <v>337</v>
      </c>
      <c r="P415" t="s">
        <v>339</v>
      </c>
      <c r="Q415">
        <v>160401</v>
      </c>
      <c r="R415" t="b">
        <v>1</v>
      </c>
      <c r="S415" t="s">
        <v>197</v>
      </c>
    </row>
    <row r="416" spans="1:19" x14ac:dyDescent="0.3">
      <c r="A416" t="s">
        <v>375</v>
      </c>
      <c r="B416" t="s">
        <v>372</v>
      </c>
      <c r="C416">
        <v>397.34703999999999</v>
      </c>
      <c r="D416">
        <v>10.199999999999999</v>
      </c>
      <c r="E416">
        <v>1</v>
      </c>
      <c r="F416" t="s">
        <v>793</v>
      </c>
      <c r="G416" t="s">
        <v>197</v>
      </c>
      <c r="H416">
        <v>1</v>
      </c>
      <c r="I416" t="s">
        <v>198</v>
      </c>
      <c r="J416" t="s">
        <v>199</v>
      </c>
      <c r="K416" t="s">
        <v>298</v>
      </c>
      <c r="L416" t="s">
        <v>373</v>
      </c>
      <c r="M416" t="s">
        <v>197</v>
      </c>
      <c r="N416" t="s">
        <v>197</v>
      </c>
      <c r="O416" t="s">
        <v>374</v>
      </c>
      <c r="P416" t="s">
        <v>376</v>
      </c>
      <c r="Q416">
        <v>160401</v>
      </c>
      <c r="R416" t="b">
        <v>1</v>
      </c>
      <c r="S416" t="s">
        <v>197</v>
      </c>
    </row>
    <row r="417" spans="1:19" x14ac:dyDescent="0.3">
      <c r="A417" t="s">
        <v>805</v>
      </c>
      <c r="B417" t="s">
        <v>801</v>
      </c>
      <c r="C417">
        <v>688.60100199999999</v>
      </c>
      <c r="D417">
        <v>27.4</v>
      </c>
      <c r="E417">
        <v>1</v>
      </c>
      <c r="F417" t="s">
        <v>793</v>
      </c>
      <c r="G417" t="s">
        <v>197</v>
      </c>
      <c r="H417">
        <v>0.75</v>
      </c>
      <c r="I417" t="s">
        <v>802</v>
      </c>
      <c r="J417" t="s">
        <v>199</v>
      </c>
      <c r="K417" t="s">
        <v>803</v>
      </c>
      <c r="L417" t="s">
        <v>804</v>
      </c>
      <c r="M417" t="s">
        <v>197</v>
      </c>
      <c r="N417" t="s">
        <v>197</v>
      </c>
      <c r="O417" t="s">
        <v>197</v>
      </c>
      <c r="P417" t="s">
        <v>806</v>
      </c>
      <c r="Q417">
        <v>190130</v>
      </c>
      <c r="R417" t="b">
        <v>0</v>
      </c>
      <c r="S417" t="s">
        <v>218</v>
      </c>
    </row>
    <row r="418" spans="1:19" x14ac:dyDescent="0.3">
      <c r="A418" t="s">
        <v>805</v>
      </c>
      <c r="B418" t="s">
        <v>801</v>
      </c>
      <c r="C418">
        <v>694.63494900000001</v>
      </c>
      <c r="D418">
        <v>27.4</v>
      </c>
      <c r="E418">
        <v>-1</v>
      </c>
      <c r="F418" t="s">
        <v>793</v>
      </c>
      <c r="G418" t="s">
        <v>197</v>
      </c>
      <c r="H418">
        <v>0.75</v>
      </c>
      <c r="I418" t="s">
        <v>799</v>
      </c>
      <c r="J418" t="s">
        <v>199</v>
      </c>
      <c r="K418" t="s">
        <v>803</v>
      </c>
      <c r="L418" t="s">
        <v>804</v>
      </c>
      <c r="M418" t="s">
        <v>197</v>
      </c>
      <c r="N418" t="s">
        <v>197</v>
      </c>
      <c r="O418" t="s">
        <v>197</v>
      </c>
      <c r="P418" t="s">
        <v>806</v>
      </c>
      <c r="Q418">
        <v>190130</v>
      </c>
      <c r="R418" t="b">
        <v>1</v>
      </c>
      <c r="S418" t="s">
        <v>218</v>
      </c>
    </row>
    <row r="419" spans="1:19" x14ac:dyDescent="0.3">
      <c r="A419" t="s">
        <v>807</v>
      </c>
      <c r="B419" t="s">
        <v>807</v>
      </c>
      <c r="C419">
        <v>893.54314099999999</v>
      </c>
      <c r="D419">
        <v>22.8</v>
      </c>
      <c r="E419">
        <v>1</v>
      </c>
      <c r="F419" t="s">
        <v>793</v>
      </c>
      <c r="G419" t="s">
        <v>197</v>
      </c>
      <c r="H419">
        <v>0.5</v>
      </c>
      <c r="I419" t="s">
        <v>198</v>
      </c>
      <c r="J419" t="s">
        <v>199</v>
      </c>
      <c r="K419" t="s">
        <v>808</v>
      </c>
      <c r="L419" t="s">
        <v>809</v>
      </c>
      <c r="M419" t="s">
        <v>809</v>
      </c>
      <c r="N419">
        <v>12085802</v>
      </c>
      <c r="O419" t="s">
        <v>810</v>
      </c>
      <c r="P419" t="s">
        <v>807</v>
      </c>
      <c r="Q419">
        <v>190130</v>
      </c>
      <c r="R419" t="b">
        <v>1</v>
      </c>
      <c r="S419" t="s">
        <v>218</v>
      </c>
    </row>
    <row r="420" spans="1:19" x14ac:dyDescent="0.3">
      <c r="A420" t="s">
        <v>380</v>
      </c>
      <c r="B420" t="s">
        <v>380</v>
      </c>
      <c r="C420">
        <v>387.36268999999999</v>
      </c>
      <c r="D420" t="s">
        <v>197</v>
      </c>
      <c r="E420">
        <v>1</v>
      </c>
      <c r="F420" t="s">
        <v>793</v>
      </c>
      <c r="G420" t="s">
        <v>197</v>
      </c>
      <c r="H420" t="s">
        <v>197</v>
      </c>
      <c r="I420" t="s">
        <v>198</v>
      </c>
      <c r="J420" t="s">
        <v>199</v>
      </c>
      <c r="K420" t="s">
        <v>266</v>
      </c>
      <c r="L420" t="s">
        <v>381</v>
      </c>
      <c r="M420" t="s">
        <v>381</v>
      </c>
      <c r="N420">
        <v>5997</v>
      </c>
      <c r="O420" t="s">
        <v>382</v>
      </c>
      <c r="P420" t="s">
        <v>380</v>
      </c>
      <c r="Q420" t="s">
        <v>197</v>
      </c>
      <c r="R420" t="b">
        <v>1</v>
      </c>
      <c r="S420" t="s">
        <v>197</v>
      </c>
    </row>
    <row r="421" spans="1:19" x14ac:dyDescent="0.3">
      <c r="A421" t="s">
        <v>390</v>
      </c>
      <c r="B421" t="s">
        <v>390</v>
      </c>
      <c r="C421">
        <v>863.69173499999999</v>
      </c>
      <c r="D421">
        <v>27.1</v>
      </c>
      <c r="E421">
        <v>1</v>
      </c>
      <c r="F421" t="s">
        <v>793</v>
      </c>
      <c r="G421" t="s">
        <v>197</v>
      </c>
      <c r="H421">
        <v>0.25</v>
      </c>
      <c r="I421" t="s">
        <v>198</v>
      </c>
      <c r="J421" t="s">
        <v>199</v>
      </c>
      <c r="K421" t="s">
        <v>387</v>
      </c>
      <c r="L421" t="s">
        <v>391</v>
      </c>
      <c r="M421" t="s">
        <v>391</v>
      </c>
      <c r="N421">
        <v>5281915</v>
      </c>
      <c r="O421" t="s">
        <v>392</v>
      </c>
      <c r="P421" t="s">
        <v>390</v>
      </c>
      <c r="Q421">
        <v>160401</v>
      </c>
      <c r="R421" t="b">
        <v>1</v>
      </c>
      <c r="S421" t="s">
        <v>197</v>
      </c>
    </row>
    <row r="422" spans="1:19" x14ac:dyDescent="0.3">
      <c r="A422" t="s">
        <v>814</v>
      </c>
      <c r="B422" t="s">
        <v>811</v>
      </c>
      <c r="C422">
        <v>659.50168299999996</v>
      </c>
      <c r="D422">
        <v>24.5</v>
      </c>
      <c r="E422">
        <v>1</v>
      </c>
      <c r="F422" t="s">
        <v>793</v>
      </c>
      <c r="G422" t="s">
        <v>197</v>
      </c>
      <c r="H422">
        <v>0.5</v>
      </c>
      <c r="I422" t="s">
        <v>802</v>
      </c>
      <c r="J422" t="s">
        <v>199</v>
      </c>
      <c r="K422" t="s">
        <v>812</v>
      </c>
      <c r="L422" t="s">
        <v>813</v>
      </c>
      <c r="M422" t="s">
        <v>197</v>
      </c>
      <c r="N422" t="s">
        <v>197</v>
      </c>
      <c r="O422" t="s">
        <v>197</v>
      </c>
      <c r="P422" t="s">
        <v>815</v>
      </c>
      <c r="Q422">
        <v>190130</v>
      </c>
      <c r="R422" t="b">
        <v>1</v>
      </c>
      <c r="S422" t="s">
        <v>218</v>
      </c>
    </row>
    <row r="423" spans="1:19" x14ac:dyDescent="0.3">
      <c r="A423" t="s">
        <v>820</v>
      </c>
      <c r="B423" t="s">
        <v>816</v>
      </c>
      <c r="C423">
        <v>764.54416200000003</v>
      </c>
      <c r="D423">
        <v>17.5</v>
      </c>
      <c r="E423">
        <v>1</v>
      </c>
      <c r="F423" t="s">
        <v>793</v>
      </c>
      <c r="G423" t="s">
        <v>197</v>
      </c>
      <c r="H423">
        <v>20</v>
      </c>
      <c r="I423" t="s">
        <v>817</v>
      </c>
      <c r="J423" t="s">
        <v>199</v>
      </c>
      <c r="K423" t="s">
        <v>818</v>
      </c>
      <c r="L423" t="s">
        <v>819</v>
      </c>
      <c r="M423" t="s">
        <v>197</v>
      </c>
      <c r="N423" t="s">
        <v>197</v>
      </c>
      <c r="O423" t="s">
        <v>197</v>
      </c>
      <c r="P423" t="s">
        <v>821</v>
      </c>
      <c r="Q423">
        <v>190130</v>
      </c>
      <c r="R423" t="b">
        <v>1</v>
      </c>
      <c r="S423" t="s">
        <v>798</v>
      </c>
    </row>
    <row r="424" spans="1:19" x14ac:dyDescent="0.3">
      <c r="A424" t="s">
        <v>820</v>
      </c>
      <c r="B424" t="s">
        <v>816</v>
      </c>
      <c r="C424">
        <v>745.50196200000005</v>
      </c>
      <c r="D424">
        <v>17.5</v>
      </c>
      <c r="E424">
        <v>-1</v>
      </c>
      <c r="F424" t="s">
        <v>793</v>
      </c>
      <c r="G424" t="s">
        <v>197</v>
      </c>
      <c r="H424">
        <v>20</v>
      </c>
      <c r="I424" t="s">
        <v>704</v>
      </c>
      <c r="J424" t="s">
        <v>199</v>
      </c>
      <c r="K424" t="s">
        <v>818</v>
      </c>
      <c r="L424" t="s">
        <v>819</v>
      </c>
      <c r="M424" t="s">
        <v>197</v>
      </c>
      <c r="N424" t="s">
        <v>197</v>
      </c>
      <c r="O424" t="s">
        <v>197</v>
      </c>
      <c r="P424" t="s">
        <v>821</v>
      </c>
      <c r="Q424">
        <v>190130</v>
      </c>
      <c r="R424" t="b">
        <v>0</v>
      </c>
      <c r="S424" t="s">
        <v>798</v>
      </c>
    </row>
    <row r="425" spans="1:19" x14ac:dyDescent="0.3">
      <c r="A425" t="s">
        <v>825</v>
      </c>
      <c r="B425" t="s">
        <v>822</v>
      </c>
      <c r="C425">
        <v>706.61145199999999</v>
      </c>
      <c r="D425">
        <v>22.6</v>
      </c>
      <c r="E425">
        <v>1</v>
      </c>
      <c r="F425" t="s">
        <v>793</v>
      </c>
      <c r="G425" t="s">
        <v>197</v>
      </c>
      <c r="H425">
        <v>0.5</v>
      </c>
      <c r="I425" t="s">
        <v>198</v>
      </c>
      <c r="J425" t="s">
        <v>199</v>
      </c>
      <c r="K425" t="s">
        <v>823</v>
      </c>
      <c r="L425" t="s">
        <v>824</v>
      </c>
      <c r="M425" t="s">
        <v>197</v>
      </c>
      <c r="N425" t="s">
        <v>197</v>
      </c>
      <c r="O425" t="s">
        <v>197</v>
      </c>
      <c r="P425" t="s">
        <v>826</v>
      </c>
      <c r="Q425">
        <v>190130</v>
      </c>
      <c r="R425" t="b">
        <v>1</v>
      </c>
      <c r="S425" t="s">
        <v>798</v>
      </c>
    </row>
    <row r="426" spans="1:19" x14ac:dyDescent="0.3">
      <c r="A426" t="s">
        <v>825</v>
      </c>
      <c r="B426" t="s">
        <v>822</v>
      </c>
      <c r="C426">
        <v>750.60128199999997</v>
      </c>
      <c r="D426">
        <v>22.6</v>
      </c>
      <c r="E426">
        <v>-1</v>
      </c>
      <c r="F426" t="s">
        <v>793</v>
      </c>
      <c r="G426" t="s">
        <v>197</v>
      </c>
      <c r="H426">
        <v>0.5</v>
      </c>
      <c r="I426" t="s">
        <v>799</v>
      </c>
      <c r="J426" t="s">
        <v>199</v>
      </c>
      <c r="K426" t="s">
        <v>823</v>
      </c>
      <c r="L426" t="s">
        <v>824</v>
      </c>
      <c r="M426" t="s">
        <v>197</v>
      </c>
      <c r="N426" t="s">
        <v>197</v>
      </c>
      <c r="O426" t="s">
        <v>197</v>
      </c>
      <c r="P426" t="s">
        <v>826</v>
      </c>
      <c r="Q426">
        <v>190130</v>
      </c>
      <c r="R426" t="b">
        <v>0</v>
      </c>
      <c r="S426" t="s">
        <v>798</v>
      </c>
    </row>
    <row r="427" spans="1:19" x14ac:dyDescent="0.3">
      <c r="A427" t="s">
        <v>830</v>
      </c>
      <c r="B427" t="s">
        <v>827</v>
      </c>
      <c r="C427">
        <v>664.56450199999995</v>
      </c>
      <c r="D427">
        <v>23.2</v>
      </c>
      <c r="E427">
        <v>1</v>
      </c>
      <c r="F427" t="s">
        <v>793</v>
      </c>
      <c r="G427" t="s">
        <v>197</v>
      </c>
      <c r="H427">
        <v>5</v>
      </c>
      <c r="I427" t="s">
        <v>198</v>
      </c>
      <c r="J427" t="s">
        <v>199</v>
      </c>
      <c r="K427" t="s">
        <v>828</v>
      </c>
      <c r="L427" t="s">
        <v>829</v>
      </c>
      <c r="M427" t="s">
        <v>197</v>
      </c>
      <c r="N427" t="s">
        <v>197</v>
      </c>
      <c r="O427" t="s">
        <v>197</v>
      </c>
      <c r="P427" t="s">
        <v>831</v>
      </c>
      <c r="Q427">
        <v>190130</v>
      </c>
      <c r="R427" t="b">
        <v>1</v>
      </c>
      <c r="S427" t="s">
        <v>218</v>
      </c>
    </row>
    <row r="428" spans="1:19" x14ac:dyDescent="0.3">
      <c r="A428" t="s">
        <v>830</v>
      </c>
      <c r="B428" t="s">
        <v>827</v>
      </c>
      <c r="C428">
        <v>662.54885200000001</v>
      </c>
      <c r="D428">
        <v>23.2</v>
      </c>
      <c r="E428">
        <v>-1</v>
      </c>
      <c r="F428" t="s">
        <v>793</v>
      </c>
      <c r="G428" t="s">
        <v>197</v>
      </c>
      <c r="H428">
        <v>5</v>
      </c>
      <c r="I428" t="s">
        <v>704</v>
      </c>
      <c r="J428" t="s">
        <v>199</v>
      </c>
      <c r="K428" t="s">
        <v>828</v>
      </c>
      <c r="L428" t="s">
        <v>829</v>
      </c>
      <c r="M428" t="s">
        <v>197</v>
      </c>
      <c r="N428" t="s">
        <v>197</v>
      </c>
      <c r="O428" t="s">
        <v>197</v>
      </c>
      <c r="P428" t="s">
        <v>831</v>
      </c>
      <c r="Q428">
        <v>190130</v>
      </c>
      <c r="R428" t="b">
        <v>0</v>
      </c>
      <c r="S428" t="s">
        <v>218</v>
      </c>
    </row>
    <row r="429" spans="1:19" x14ac:dyDescent="0.3">
      <c r="A429" t="s">
        <v>835</v>
      </c>
      <c r="B429" t="s">
        <v>832</v>
      </c>
      <c r="C429">
        <v>954.61539900000002</v>
      </c>
      <c r="D429">
        <v>14.3</v>
      </c>
      <c r="E429">
        <v>1</v>
      </c>
      <c r="F429" t="s">
        <v>793</v>
      </c>
      <c r="G429" t="s">
        <v>197</v>
      </c>
      <c r="H429">
        <v>5</v>
      </c>
      <c r="I429" t="s">
        <v>817</v>
      </c>
      <c r="J429" t="s">
        <v>199</v>
      </c>
      <c r="K429" t="s">
        <v>833</v>
      </c>
      <c r="L429" t="s">
        <v>834</v>
      </c>
      <c r="M429" t="s">
        <v>197</v>
      </c>
      <c r="N429" t="s">
        <v>197</v>
      </c>
      <c r="O429" t="s">
        <v>197</v>
      </c>
      <c r="P429" t="s">
        <v>836</v>
      </c>
      <c r="Q429">
        <v>190130</v>
      </c>
      <c r="R429" t="b">
        <v>1</v>
      </c>
      <c r="S429" t="s">
        <v>798</v>
      </c>
    </row>
    <row r="430" spans="1:19" x14ac:dyDescent="0.3">
      <c r="A430" t="s">
        <v>835</v>
      </c>
      <c r="B430" t="s">
        <v>832</v>
      </c>
      <c r="C430">
        <v>981.57867999999996</v>
      </c>
      <c r="D430">
        <v>14.3</v>
      </c>
      <c r="E430">
        <v>-1</v>
      </c>
      <c r="F430" t="s">
        <v>793</v>
      </c>
      <c r="G430" t="s">
        <v>197</v>
      </c>
      <c r="H430">
        <v>5</v>
      </c>
      <c r="I430" t="s">
        <v>799</v>
      </c>
      <c r="J430" t="s">
        <v>199</v>
      </c>
      <c r="K430" t="s">
        <v>833</v>
      </c>
      <c r="L430" t="s">
        <v>834</v>
      </c>
      <c r="M430" t="s">
        <v>197</v>
      </c>
      <c r="N430" t="s">
        <v>197</v>
      </c>
      <c r="O430" t="s">
        <v>197</v>
      </c>
      <c r="P430" t="s">
        <v>836</v>
      </c>
      <c r="Q430">
        <v>190130</v>
      </c>
      <c r="R430" t="b">
        <v>0</v>
      </c>
      <c r="S430" t="s">
        <v>798</v>
      </c>
    </row>
    <row r="431" spans="1:19" x14ac:dyDescent="0.3">
      <c r="A431" t="s">
        <v>434</v>
      </c>
      <c r="B431" t="s">
        <v>431</v>
      </c>
      <c r="C431">
        <v>327.23239999999998</v>
      </c>
      <c r="D431">
        <v>5.8</v>
      </c>
      <c r="E431">
        <v>-1</v>
      </c>
      <c r="F431" t="s">
        <v>793</v>
      </c>
      <c r="G431" t="s">
        <v>197</v>
      </c>
      <c r="H431">
        <v>5</v>
      </c>
      <c r="I431" t="s">
        <v>704</v>
      </c>
      <c r="J431" t="s">
        <v>199</v>
      </c>
      <c r="K431" t="s">
        <v>313</v>
      </c>
      <c r="L431" t="s">
        <v>432</v>
      </c>
      <c r="M431" t="s">
        <v>432</v>
      </c>
      <c r="N431">
        <v>445580</v>
      </c>
      <c r="O431" t="s">
        <v>433</v>
      </c>
      <c r="P431" t="s">
        <v>434</v>
      </c>
      <c r="Q431">
        <v>160401</v>
      </c>
      <c r="R431" t="b">
        <v>1</v>
      </c>
      <c r="S431" t="s">
        <v>798</v>
      </c>
    </row>
    <row r="432" spans="1:19" x14ac:dyDescent="0.3">
      <c r="A432" t="s">
        <v>437</v>
      </c>
      <c r="B432" t="s">
        <v>435</v>
      </c>
      <c r="C432">
        <v>332.26429999999999</v>
      </c>
      <c r="D432">
        <v>5.8</v>
      </c>
      <c r="E432">
        <v>-1</v>
      </c>
      <c r="F432" t="s">
        <v>793</v>
      </c>
      <c r="G432" t="s">
        <v>197</v>
      </c>
      <c r="H432">
        <v>2</v>
      </c>
      <c r="I432" t="s">
        <v>704</v>
      </c>
      <c r="J432" t="s">
        <v>199</v>
      </c>
      <c r="K432" t="s">
        <v>304</v>
      </c>
      <c r="L432" t="s">
        <v>436</v>
      </c>
      <c r="M432" t="s">
        <v>197</v>
      </c>
      <c r="N432" t="s">
        <v>197</v>
      </c>
      <c r="O432" t="s">
        <v>197</v>
      </c>
      <c r="P432" t="s">
        <v>435</v>
      </c>
      <c r="Q432">
        <v>170301</v>
      </c>
      <c r="R432" t="b">
        <v>1</v>
      </c>
      <c r="S432" t="s">
        <v>798</v>
      </c>
    </row>
    <row r="433" spans="1:19" x14ac:dyDescent="0.3">
      <c r="A433" t="s">
        <v>446</v>
      </c>
      <c r="B433" t="s">
        <v>443</v>
      </c>
      <c r="C433">
        <v>301.21679999999998</v>
      </c>
      <c r="D433">
        <v>4.7</v>
      </c>
      <c r="E433">
        <v>-1</v>
      </c>
      <c r="F433" t="s">
        <v>793</v>
      </c>
      <c r="G433" t="s">
        <v>197</v>
      </c>
      <c r="H433">
        <v>5</v>
      </c>
      <c r="I433" t="s">
        <v>704</v>
      </c>
      <c r="J433" t="s">
        <v>199</v>
      </c>
      <c r="K433" t="s">
        <v>313</v>
      </c>
      <c r="L433" t="s">
        <v>444</v>
      </c>
      <c r="M433" t="s">
        <v>444</v>
      </c>
      <c r="N433">
        <v>446284</v>
      </c>
      <c r="O433" t="s">
        <v>445</v>
      </c>
      <c r="P433" t="s">
        <v>446</v>
      </c>
      <c r="Q433">
        <v>160401</v>
      </c>
      <c r="R433" t="b">
        <v>1</v>
      </c>
      <c r="S433" t="s">
        <v>798</v>
      </c>
    </row>
    <row r="434" spans="1:19" x14ac:dyDescent="0.3">
      <c r="A434" t="s">
        <v>449</v>
      </c>
      <c r="B434" t="s">
        <v>447</v>
      </c>
      <c r="C434">
        <v>306.2484</v>
      </c>
      <c r="D434">
        <v>4.7</v>
      </c>
      <c r="E434">
        <v>-1</v>
      </c>
      <c r="F434" t="s">
        <v>793</v>
      </c>
      <c r="G434" t="s">
        <v>197</v>
      </c>
      <c r="H434">
        <v>5</v>
      </c>
      <c r="I434" t="s">
        <v>704</v>
      </c>
      <c r="J434" t="s">
        <v>199</v>
      </c>
      <c r="K434" t="s">
        <v>304</v>
      </c>
      <c r="L434" t="s">
        <v>448</v>
      </c>
      <c r="M434" t="s">
        <v>197</v>
      </c>
      <c r="N434" t="s">
        <v>197</v>
      </c>
      <c r="O434" t="s">
        <v>197</v>
      </c>
      <c r="P434" t="s">
        <v>447</v>
      </c>
      <c r="Q434">
        <v>170301</v>
      </c>
      <c r="R434" t="b">
        <v>1</v>
      </c>
      <c r="S434" t="s">
        <v>798</v>
      </c>
    </row>
    <row r="435" spans="1:19" x14ac:dyDescent="0.3">
      <c r="A435" t="s">
        <v>450</v>
      </c>
      <c r="B435" t="s">
        <v>450</v>
      </c>
      <c r="C435">
        <v>379.33647500000001</v>
      </c>
      <c r="D435">
        <v>10.4</v>
      </c>
      <c r="E435">
        <v>1</v>
      </c>
      <c r="F435" t="s">
        <v>793</v>
      </c>
      <c r="G435" t="s">
        <v>197</v>
      </c>
      <c r="H435">
        <v>0.25</v>
      </c>
      <c r="I435" t="s">
        <v>265</v>
      </c>
      <c r="J435" t="s">
        <v>199</v>
      </c>
      <c r="K435" t="s">
        <v>266</v>
      </c>
      <c r="L435" t="s">
        <v>373</v>
      </c>
      <c r="M435" t="s">
        <v>373</v>
      </c>
      <c r="N435">
        <v>444679</v>
      </c>
      <c r="O435" t="s">
        <v>451</v>
      </c>
      <c r="P435" t="s">
        <v>450</v>
      </c>
      <c r="Q435">
        <v>160401</v>
      </c>
      <c r="R435" t="b">
        <v>1</v>
      </c>
      <c r="S435" t="s">
        <v>197</v>
      </c>
    </row>
    <row r="436" spans="1:19" x14ac:dyDescent="0.3">
      <c r="A436" t="s">
        <v>837</v>
      </c>
      <c r="B436" t="s">
        <v>837</v>
      </c>
      <c r="C436">
        <v>938.79729999999995</v>
      </c>
      <c r="D436">
        <v>30.1</v>
      </c>
      <c r="E436">
        <v>1</v>
      </c>
      <c r="F436" t="s">
        <v>793</v>
      </c>
      <c r="G436" t="s">
        <v>197</v>
      </c>
      <c r="H436">
        <v>0.5</v>
      </c>
      <c r="I436" t="s">
        <v>802</v>
      </c>
      <c r="J436" t="s">
        <v>199</v>
      </c>
      <c r="K436" t="s">
        <v>304</v>
      </c>
      <c r="L436" t="s">
        <v>838</v>
      </c>
      <c r="M436" t="s">
        <v>197</v>
      </c>
      <c r="N436" t="s">
        <v>197</v>
      </c>
      <c r="O436" t="s">
        <v>197</v>
      </c>
      <c r="P436" t="s">
        <v>837</v>
      </c>
      <c r="Q436">
        <v>190130</v>
      </c>
      <c r="R436" t="b">
        <v>1</v>
      </c>
      <c r="S436" t="s">
        <v>839</v>
      </c>
    </row>
    <row r="437" spans="1:19" x14ac:dyDescent="0.3">
      <c r="A437" t="s">
        <v>840</v>
      </c>
      <c r="B437" t="s">
        <v>840</v>
      </c>
      <c r="C437">
        <v>851.71979999999996</v>
      </c>
      <c r="D437">
        <v>31.3</v>
      </c>
      <c r="E437">
        <v>1</v>
      </c>
      <c r="F437" t="s">
        <v>793</v>
      </c>
      <c r="G437" t="s">
        <v>197</v>
      </c>
      <c r="H437">
        <v>0.5</v>
      </c>
      <c r="I437" t="s">
        <v>802</v>
      </c>
      <c r="J437" t="s">
        <v>199</v>
      </c>
      <c r="K437" t="s">
        <v>304</v>
      </c>
      <c r="L437" t="s">
        <v>841</v>
      </c>
      <c r="M437" t="s">
        <v>197</v>
      </c>
      <c r="N437" t="s">
        <v>197</v>
      </c>
      <c r="O437" t="s">
        <v>197</v>
      </c>
      <c r="P437" t="s">
        <v>840</v>
      </c>
      <c r="Q437">
        <v>190130</v>
      </c>
      <c r="R437" t="b">
        <v>1</v>
      </c>
      <c r="S437" t="s">
        <v>839</v>
      </c>
    </row>
    <row r="438" spans="1:19" x14ac:dyDescent="0.3">
      <c r="A438" t="s">
        <v>846</v>
      </c>
      <c r="B438" t="s">
        <v>842</v>
      </c>
      <c r="C438">
        <v>522.35596699999996</v>
      </c>
      <c r="D438">
        <v>3.2</v>
      </c>
      <c r="E438">
        <v>1</v>
      </c>
      <c r="F438" t="s">
        <v>793</v>
      </c>
      <c r="G438" t="s">
        <v>197</v>
      </c>
      <c r="H438">
        <v>0.5</v>
      </c>
      <c r="I438" t="s">
        <v>198</v>
      </c>
      <c r="J438" t="s">
        <v>199</v>
      </c>
      <c r="K438" t="s">
        <v>843</v>
      </c>
      <c r="L438" t="s">
        <v>844</v>
      </c>
      <c r="M438" t="s">
        <v>197</v>
      </c>
      <c r="N438" t="s">
        <v>197</v>
      </c>
      <c r="O438" t="s">
        <v>845</v>
      </c>
      <c r="P438" t="s">
        <v>847</v>
      </c>
      <c r="Q438">
        <v>190130</v>
      </c>
      <c r="R438" t="b">
        <v>1</v>
      </c>
      <c r="S438" t="s">
        <v>798</v>
      </c>
    </row>
    <row r="439" spans="1:19" x14ac:dyDescent="0.3">
      <c r="A439" t="s">
        <v>846</v>
      </c>
      <c r="B439" t="s">
        <v>842</v>
      </c>
      <c r="C439">
        <v>566.34579699999995</v>
      </c>
      <c r="D439">
        <v>3.2</v>
      </c>
      <c r="E439">
        <v>-1</v>
      </c>
      <c r="F439" t="s">
        <v>793</v>
      </c>
      <c r="G439" t="s">
        <v>197</v>
      </c>
      <c r="H439">
        <v>0.5</v>
      </c>
      <c r="I439" t="s">
        <v>799</v>
      </c>
      <c r="J439" t="s">
        <v>199</v>
      </c>
      <c r="K439" t="s">
        <v>843</v>
      </c>
      <c r="L439" t="s">
        <v>844</v>
      </c>
      <c r="M439" t="s">
        <v>197</v>
      </c>
      <c r="N439" t="s">
        <v>197</v>
      </c>
      <c r="O439" t="s">
        <v>845</v>
      </c>
      <c r="P439" t="s">
        <v>847</v>
      </c>
      <c r="Q439">
        <v>190130</v>
      </c>
      <c r="R439" t="b">
        <v>0</v>
      </c>
      <c r="S439" t="s">
        <v>798</v>
      </c>
    </row>
    <row r="440" spans="1:19" x14ac:dyDescent="0.3">
      <c r="A440" t="s">
        <v>851</v>
      </c>
      <c r="B440" t="s">
        <v>848</v>
      </c>
      <c r="C440">
        <v>454.29336699999999</v>
      </c>
      <c r="D440">
        <v>2.8</v>
      </c>
      <c r="E440">
        <v>1</v>
      </c>
      <c r="F440" t="s">
        <v>793</v>
      </c>
      <c r="G440" t="s">
        <v>197</v>
      </c>
      <c r="H440">
        <v>10</v>
      </c>
      <c r="I440" t="s">
        <v>198</v>
      </c>
      <c r="J440" t="s">
        <v>199</v>
      </c>
      <c r="K440" t="s">
        <v>849</v>
      </c>
      <c r="L440" t="s">
        <v>850</v>
      </c>
      <c r="M440" t="s">
        <v>197</v>
      </c>
      <c r="N440" t="s">
        <v>197</v>
      </c>
      <c r="O440" t="s">
        <v>197</v>
      </c>
      <c r="P440" t="s">
        <v>852</v>
      </c>
      <c r="Q440">
        <v>190130</v>
      </c>
      <c r="R440" t="b">
        <v>1</v>
      </c>
      <c r="S440" t="s">
        <v>798</v>
      </c>
    </row>
    <row r="441" spans="1:19" x14ac:dyDescent="0.3">
      <c r="A441" t="s">
        <v>851</v>
      </c>
      <c r="B441" t="s">
        <v>848</v>
      </c>
      <c r="C441">
        <v>452.277717</v>
      </c>
      <c r="D441">
        <v>2.8</v>
      </c>
      <c r="E441">
        <v>-1</v>
      </c>
      <c r="F441" t="s">
        <v>793</v>
      </c>
      <c r="G441" t="s">
        <v>197</v>
      </c>
      <c r="H441">
        <v>10</v>
      </c>
      <c r="I441" t="s">
        <v>704</v>
      </c>
      <c r="J441" t="s">
        <v>199</v>
      </c>
      <c r="K441" t="s">
        <v>849</v>
      </c>
      <c r="L441" t="s">
        <v>850</v>
      </c>
      <c r="M441" t="s">
        <v>197</v>
      </c>
      <c r="N441" t="s">
        <v>197</v>
      </c>
      <c r="O441" t="s">
        <v>197</v>
      </c>
      <c r="P441" t="s">
        <v>852</v>
      </c>
      <c r="Q441">
        <v>190130</v>
      </c>
      <c r="R441" t="b">
        <v>0</v>
      </c>
      <c r="S441" t="s">
        <v>798</v>
      </c>
    </row>
    <row r="442" spans="1:19" x14ac:dyDescent="0.3">
      <c r="A442" t="s">
        <v>576</v>
      </c>
      <c r="B442" t="s">
        <v>573</v>
      </c>
      <c r="C442">
        <v>445.310655</v>
      </c>
      <c r="D442">
        <v>10.7</v>
      </c>
      <c r="E442">
        <v>1</v>
      </c>
      <c r="F442" t="s">
        <v>793</v>
      </c>
      <c r="G442" t="s">
        <v>197</v>
      </c>
      <c r="H442">
        <v>0.25</v>
      </c>
      <c r="I442" t="s">
        <v>198</v>
      </c>
      <c r="J442" t="s">
        <v>199</v>
      </c>
      <c r="K442" t="s">
        <v>387</v>
      </c>
      <c r="L442" t="s">
        <v>574</v>
      </c>
      <c r="M442" t="s">
        <v>197</v>
      </c>
      <c r="N442" t="s">
        <v>197</v>
      </c>
      <c r="O442" t="s">
        <v>575</v>
      </c>
      <c r="P442" t="s">
        <v>577</v>
      </c>
      <c r="Q442">
        <v>160401</v>
      </c>
      <c r="R442" t="b">
        <v>1</v>
      </c>
      <c r="S442" t="s">
        <v>197</v>
      </c>
    </row>
    <row r="443" spans="1:19" x14ac:dyDescent="0.3">
      <c r="A443" t="s">
        <v>856</v>
      </c>
      <c r="B443" t="s">
        <v>853</v>
      </c>
      <c r="C443">
        <v>395.25636800000001</v>
      </c>
      <c r="D443">
        <v>6.6</v>
      </c>
      <c r="E443">
        <v>1</v>
      </c>
      <c r="F443" t="s">
        <v>793</v>
      </c>
      <c r="G443" t="s">
        <v>197</v>
      </c>
      <c r="H443">
        <v>50</v>
      </c>
      <c r="I443" t="s">
        <v>802</v>
      </c>
      <c r="J443" t="s">
        <v>199</v>
      </c>
      <c r="K443" t="s">
        <v>854</v>
      </c>
      <c r="L443" t="s">
        <v>855</v>
      </c>
      <c r="M443" t="s">
        <v>197</v>
      </c>
      <c r="N443" t="s">
        <v>197</v>
      </c>
      <c r="O443" t="s">
        <v>197</v>
      </c>
      <c r="P443" t="s">
        <v>857</v>
      </c>
      <c r="Q443">
        <v>190130</v>
      </c>
      <c r="R443" t="b">
        <v>1</v>
      </c>
      <c r="S443" t="s">
        <v>798</v>
      </c>
    </row>
    <row r="444" spans="1:19" x14ac:dyDescent="0.3">
      <c r="A444" t="s">
        <v>861</v>
      </c>
      <c r="B444" t="s">
        <v>858</v>
      </c>
      <c r="C444">
        <v>785.46060799999998</v>
      </c>
      <c r="D444">
        <v>14.1</v>
      </c>
      <c r="E444">
        <v>1</v>
      </c>
      <c r="F444" t="s">
        <v>793</v>
      </c>
      <c r="G444" t="s">
        <v>197</v>
      </c>
      <c r="H444">
        <v>1.5</v>
      </c>
      <c r="I444" t="s">
        <v>802</v>
      </c>
      <c r="J444" t="s">
        <v>199</v>
      </c>
      <c r="K444" t="s">
        <v>859</v>
      </c>
      <c r="L444" t="s">
        <v>860</v>
      </c>
      <c r="M444" t="s">
        <v>197</v>
      </c>
      <c r="N444" t="s">
        <v>197</v>
      </c>
      <c r="O444" t="s">
        <v>197</v>
      </c>
      <c r="P444" t="s">
        <v>862</v>
      </c>
      <c r="Q444">
        <v>190130</v>
      </c>
      <c r="R444" t="b">
        <v>0</v>
      </c>
      <c r="S444" t="s">
        <v>798</v>
      </c>
    </row>
    <row r="445" spans="1:19" x14ac:dyDescent="0.3">
      <c r="A445" t="s">
        <v>861</v>
      </c>
      <c r="B445" t="s">
        <v>858</v>
      </c>
      <c r="C445">
        <v>791.49455499999999</v>
      </c>
      <c r="D445">
        <v>14.1</v>
      </c>
      <c r="E445">
        <v>-1</v>
      </c>
      <c r="F445" t="s">
        <v>793</v>
      </c>
      <c r="G445" t="s">
        <v>197</v>
      </c>
      <c r="H445">
        <v>1.5</v>
      </c>
      <c r="I445" t="s">
        <v>799</v>
      </c>
      <c r="J445" t="s">
        <v>199</v>
      </c>
      <c r="K445" t="s">
        <v>859</v>
      </c>
      <c r="L445" t="s">
        <v>860</v>
      </c>
      <c r="M445" t="s">
        <v>197</v>
      </c>
      <c r="N445" t="s">
        <v>197</v>
      </c>
      <c r="O445" t="s">
        <v>197</v>
      </c>
      <c r="P445" t="s">
        <v>862</v>
      </c>
      <c r="Q445">
        <v>190130</v>
      </c>
      <c r="R445" t="b">
        <v>1</v>
      </c>
      <c r="S445" t="s">
        <v>798</v>
      </c>
    </row>
    <row r="446" spans="1:19" x14ac:dyDescent="0.3">
      <c r="A446" t="s">
        <v>863</v>
      </c>
      <c r="B446" t="s">
        <v>863</v>
      </c>
      <c r="C446">
        <v>400.34268400000002</v>
      </c>
      <c r="D446">
        <v>3.2</v>
      </c>
      <c r="E446">
        <v>1</v>
      </c>
      <c r="F446" t="s">
        <v>793</v>
      </c>
      <c r="G446" t="s">
        <v>197</v>
      </c>
      <c r="H446">
        <v>0.08</v>
      </c>
      <c r="I446" t="s">
        <v>206</v>
      </c>
      <c r="J446" t="s">
        <v>199</v>
      </c>
      <c r="K446" t="s">
        <v>864</v>
      </c>
      <c r="L446" t="s">
        <v>865</v>
      </c>
      <c r="M446" t="s">
        <v>197</v>
      </c>
      <c r="N446" t="s">
        <v>197</v>
      </c>
      <c r="O446" t="s">
        <v>866</v>
      </c>
      <c r="P446" t="s">
        <v>867</v>
      </c>
      <c r="Q446">
        <v>190130</v>
      </c>
      <c r="R446" t="b">
        <v>1</v>
      </c>
      <c r="S446" t="s">
        <v>218</v>
      </c>
    </row>
    <row r="447" spans="1:19" x14ac:dyDescent="0.3">
      <c r="A447" t="s">
        <v>868</v>
      </c>
      <c r="B447" t="s">
        <v>868</v>
      </c>
      <c r="C447">
        <v>416.39499999999998</v>
      </c>
      <c r="D447">
        <v>3.2</v>
      </c>
      <c r="E447">
        <v>1</v>
      </c>
      <c r="F447" t="s">
        <v>793</v>
      </c>
      <c r="G447" t="s">
        <v>197</v>
      </c>
      <c r="H447">
        <v>0.05</v>
      </c>
      <c r="I447" t="s">
        <v>206</v>
      </c>
      <c r="J447" t="s">
        <v>199</v>
      </c>
      <c r="K447" t="s">
        <v>304</v>
      </c>
      <c r="L447" t="s">
        <v>869</v>
      </c>
      <c r="M447" t="s">
        <v>197</v>
      </c>
      <c r="N447" t="s">
        <v>197</v>
      </c>
      <c r="O447" t="s">
        <v>197</v>
      </c>
      <c r="P447" t="s">
        <v>868</v>
      </c>
      <c r="Q447">
        <v>190130</v>
      </c>
      <c r="R447" t="b">
        <v>1</v>
      </c>
      <c r="S447" t="s">
        <v>218</v>
      </c>
    </row>
    <row r="448" spans="1:19" x14ac:dyDescent="0.3">
      <c r="A448" t="s">
        <v>873</v>
      </c>
      <c r="B448" t="s">
        <v>870</v>
      </c>
      <c r="C448">
        <v>758.56998199999998</v>
      </c>
      <c r="D448">
        <v>19.100000000000001</v>
      </c>
      <c r="E448">
        <v>1</v>
      </c>
      <c r="F448" t="s">
        <v>793</v>
      </c>
      <c r="G448" t="s">
        <v>197</v>
      </c>
      <c r="H448">
        <v>0.5</v>
      </c>
      <c r="I448" t="s">
        <v>198</v>
      </c>
      <c r="J448" t="s">
        <v>199</v>
      </c>
      <c r="K448" t="s">
        <v>871</v>
      </c>
      <c r="L448" t="s">
        <v>872</v>
      </c>
      <c r="M448" t="s">
        <v>197</v>
      </c>
      <c r="N448" t="s">
        <v>197</v>
      </c>
      <c r="O448" t="s">
        <v>197</v>
      </c>
      <c r="P448" t="s">
        <v>874</v>
      </c>
      <c r="Q448">
        <v>190130</v>
      </c>
      <c r="R448" t="b">
        <v>1</v>
      </c>
      <c r="S448" t="s">
        <v>798</v>
      </c>
    </row>
    <row r="449" spans="1:19" x14ac:dyDescent="0.3">
      <c r="A449" t="s">
        <v>873</v>
      </c>
      <c r="B449" t="s">
        <v>870</v>
      </c>
      <c r="C449">
        <v>802.55981199999997</v>
      </c>
      <c r="D449">
        <v>19.100000000000001</v>
      </c>
      <c r="E449">
        <v>-1</v>
      </c>
      <c r="F449" t="s">
        <v>793</v>
      </c>
      <c r="G449" t="s">
        <v>197</v>
      </c>
      <c r="H449">
        <v>0.5</v>
      </c>
      <c r="I449" t="s">
        <v>799</v>
      </c>
      <c r="J449" t="s">
        <v>199</v>
      </c>
      <c r="K449" t="s">
        <v>871</v>
      </c>
      <c r="L449" t="s">
        <v>872</v>
      </c>
      <c r="M449" t="s">
        <v>197</v>
      </c>
      <c r="N449" t="s">
        <v>197</v>
      </c>
      <c r="O449" t="s">
        <v>197</v>
      </c>
      <c r="P449" t="s">
        <v>874</v>
      </c>
      <c r="Q449">
        <v>190130</v>
      </c>
      <c r="R449" t="b">
        <v>0</v>
      </c>
      <c r="S449" t="s">
        <v>798</v>
      </c>
    </row>
    <row r="450" spans="1:19" x14ac:dyDescent="0.3">
      <c r="A450" t="s">
        <v>878</v>
      </c>
      <c r="B450" t="s">
        <v>875</v>
      </c>
      <c r="C450">
        <v>790.55981199999997</v>
      </c>
      <c r="D450">
        <v>20.7</v>
      </c>
      <c r="E450">
        <v>1</v>
      </c>
      <c r="F450" t="s">
        <v>793</v>
      </c>
      <c r="G450" t="s">
        <v>197</v>
      </c>
      <c r="H450">
        <v>7.5</v>
      </c>
      <c r="I450" t="s">
        <v>198</v>
      </c>
      <c r="J450" t="s">
        <v>199</v>
      </c>
      <c r="K450" t="s">
        <v>876</v>
      </c>
      <c r="L450" t="s">
        <v>877</v>
      </c>
      <c r="M450" t="s">
        <v>197</v>
      </c>
      <c r="N450" t="s">
        <v>197</v>
      </c>
      <c r="O450" t="s">
        <v>197</v>
      </c>
      <c r="P450" t="s">
        <v>879</v>
      </c>
      <c r="Q450">
        <v>190130</v>
      </c>
      <c r="R450" t="b">
        <v>1</v>
      </c>
      <c r="S450" t="s">
        <v>218</v>
      </c>
    </row>
    <row r="451" spans="1:19" x14ac:dyDescent="0.3">
      <c r="A451" t="s">
        <v>878</v>
      </c>
      <c r="B451" t="s">
        <v>875</v>
      </c>
      <c r="C451">
        <v>788.54416100000003</v>
      </c>
      <c r="D451">
        <v>20.7</v>
      </c>
      <c r="E451">
        <v>-1</v>
      </c>
      <c r="F451" t="s">
        <v>793</v>
      </c>
      <c r="G451" t="s">
        <v>197</v>
      </c>
      <c r="H451">
        <v>7.5</v>
      </c>
      <c r="I451" t="s">
        <v>704</v>
      </c>
      <c r="J451" t="s">
        <v>199</v>
      </c>
      <c r="K451" t="s">
        <v>876</v>
      </c>
      <c r="L451" t="s">
        <v>877</v>
      </c>
      <c r="M451" t="s">
        <v>197</v>
      </c>
      <c r="N451" t="s">
        <v>197</v>
      </c>
      <c r="O451" t="s">
        <v>197</v>
      </c>
      <c r="P451" t="s">
        <v>879</v>
      </c>
      <c r="Q451">
        <v>190130</v>
      </c>
      <c r="R451" t="b">
        <v>0</v>
      </c>
      <c r="S451" t="s">
        <v>218</v>
      </c>
    </row>
    <row r="452" spans="1:19" x14ac:dyDescent="0.3">
      <c r="A452" t="s">
        <v>668</v>
      </c>
      <c r="B452" t="s">
        <v>665</v>
      </c>
      <c r="C452">
        <v>451.35760499999998</v>
      </c>
      <c r="D452">
        <v>16.3</v>
      </c>
      <c r="E452">
        <v>1</v>
      </c>
      <c r="F452" t="s">
        <v>793</v>
      </c>
      <c r="G452" t="s">
        <v>197</v>
      </c>
      <c r="H452">
        <v>0.25</v>
      </c>
      <c r="I452" t="s">
        <v>198</v>
      </c>
      <c r="J452" t="s">
        <v>199</v>
      </c>
      <c r="K452" t="s">
        <v>387</v>
      </c>
      <c r="L452" t="s">
        <v>666</v>
      </c>
      <c r="M452" t="s">
        <v>666</v>
      </c>
      <c r="N452">
        <v>5284607</v>
      </c>
      <c r="O452" t="s">
        <v>667</v>
      </c>
      <c r="P452" t="s">
        <v>669</v>
      </c>
      <c r="Q452">
        <v>160401</v>
      </c>
      <c r="R452" t="b">
        <v>1</v>
      </c>
      <c r="S452" t="s">
        <v>197</v>
      </c>
    </row>
    <row r="453" spans="1:19" x14ac:dyDescent="0.3">
      <c r="A453" t="s">
        <v>693</v>
      </c>
      <c r="B453" t="s">
        <v>689</v>
      </c>
      <c r="C453">
        <v>285.22183999999999</v>
      </c>
      <c r="D453">
        <v>5.49</v>
      </c>
      <c r="E453">
        <v>1</v>
      </c>
      <c r="F453" t="s">
        <v>793</v>
      </c>
      <c r="G453" t="s">
        <v>197</v>
      </c>
      <c r="H453">
        <v>0.25</v>
      </c>
      <c r="I453" t="s">
        <v>198</v>
      </c>
      <c r="J453" t="s">
        <v>199</v>
      </c>
      <c r="K453" t="s">
        <v>690</v>
      </c>
      <c r="L453" t="s">
        <v>691</v>
      </c>
      <c r="M453" t="s">
        <v>691</v>
      </c>
      <c r="N453">
        <v>638015</v>
      </c>
      <c r="O453" t="s">
        <v>692</v>
      </c>
      <c r="P453" t="s">
        <v>689</v>
      </c>
      <c r="Q453">
        <v>160401</v>
      </c>
      <c r="R453" t="b">
        <v>1</v>
      </c>
      <c r="S453" t="s">
        <v>197</v>
      </c>
    </row>
    <row r="454" spans="1:19" x14ac:dyDescent="0.3">
      <c r="A454" t="s">
        <v>697</v>
      </c>
      <c r="B454" t="s">
        <v>694</v>
      </c>
      <c r="C454">
        <v>301.21675499999998</v>
      </c>
      <c r="D454">
        <v>5.19</v>
      </c>
      <c r="E454">
        <v>1</v>
      </c>
      <c r="F454" t="s">
        <v>793</v>
      </c>
      <c r="G454" t="s">
        <v>197</v>
      </c>
      <c r="H454">
        <v>0.25</v>
      </c>
      <c r="I454" t="s">
        <v>198</v>
      </c>
      <c r="J454" t="s">
        <v>199</v>
      </c>
      <c r="K454" t="s">
        <v>690</v>
      </c>
      <c r="L454" t="s">
        <v>695</v>
      </c>
      <c r="M454" t="s">
        <v>197</v>
      </c>
      <c r="N454" t="s">
        <v>197</v>
      </c>
      <c r="O454" t="s">
        <v>696</v>
      </c>
      <c r="P454" t="s">
        <v>694</v>
      </c>
      <c r="Q454">
        <v>160401</v>
      </c>
      <c r="R454" t="b">
        <v>1</v>
      </c>
      <c r="S454" t="s">
        <v>197</v>
      </c>
    </row>
    <row r="455" spans="1:19" x14ac:dyDescent="0.3">
      <c r="A455" t="s">
        <v>731</v>
      </c>
      <c r="B455" t="s">
        <v>731</v>
      </c>
      <c r="C455">
        <v>411.39907499999998</v>
      </c>
      <c r="D455">
        <v>19.600000000000001</v>
      </c>
      <c r="E455">
        <v>1</v>
      </c>
      <c r="F455" t="s">
        <v>793</v>
      </c>
      <c r="G455" t="s">
        <v>197</v>
      </c>
      <c r="H455">
        <v>0.25</v>
      </c>
      <c r="I455" t="s">
        <v>198</v>
      </c>
      <c r="J455" t="s">
        <v>199</v>
      </c>
      <c r="K455" t="s">
        <v>732</v>
      </c>
      <c r="L455" t="s">
        <v>733</v>
      </c>
      <c r="M455" t="s">
        <v>733</v>
      </c>
      <c r="N455">
        <v>638072</v>
      </c>
      <c r="O455" t="s">
        <v>734</v>
      </c>
      <c r="P455" t="s">
        <v>731</v>
      </c>
      <c r="Q455">
        <v>160401</v>
      </c>
      <c r="R455" t="b">
        <v>1</v>
      </c>
      <c r="S455" t="s">
        <v>197</v>
      </c>
    </row>
    <row r="456" spans="1:19" x14ac:dyDescent="0.3">
      <c r="A456" t="s">
        <v>883</v>
      </c>
      <c r="B456" t="s">
        <v>880</v>
      </c>
      <c r="C456">
        <v>834.54012599999999</v>
      </c>
      <c r="D456">
        <v>15.1</v>
      </c>
      <c r="E456">
        <v>1</v>
      </c>
      <c r="F456" t="s">
        <v>793</v>
      </c>
      <c r="G456" t="s">
        <v>197</v>
      </c>
      <c r="H456">
        <v>3</v>
      </c>
      <c r="I456" t="s">
        <v>817</v>
      </c>
      <c r="J456" t="s">
        <v>199</v>
      </c>
      <c r="K456" t="s">
        <v>881</v>
      </c>
      <c r="L456" t="s">
        <v>882</v>
      </c>
      <c r="M456" t="s">
        <v>197</v>
      </c>
      <c r="N456" t="s">
        <v>197</v>
      </c>
      <c r="O456" t="s">
        <v>197</v>
      </c>
      <c r="P456" t="s">
        <v>884</v>
      </c>
      <c r="Q456">
        <v>190130</v>
      </c>
      <c r="R456" t="b">
        <v>1</v>
      </c>
      <c r="S456" t="s">
        <v>798</v>
      </c>
    </row>
    <row r="457" spans="1:19" x14ac:dyDescent="0.3">
      <c r="A457" t="s">
        <v>883</v>
      </c>
      <c r="B457" t="s">
        <v>880</v>
      </c>
      <c r="C457">
        <v>815.497927</v>
      </c>
      <c r="D457">
        <v>15.1</v>
      </c>
      <c r="E457">
        <v>-1</v>
      </c>
      <c r="F457" t="s">
        <v>793</v>
      </c>
      <c r="G457" t="s">
        <v>197</v>
      </c>
      <c r="H457">
        <v>3</v>
      </c>
      <c r="I457" t="s">
        <v>704</v>
      </c>
      <c r="J457" t="s">
        <v>199</v>
      </c>
      <c r="K457" t="s">
        <v>881</v>
      </c>
      <c r="L457" t="s">
        <v>882</v>
      </c>
      <c r="M457" t="s">
        <v>197</v>
      </c>
      <c r="N457" t="s">
        <v>197</v>
      </c>
      <c r="O457" t="s">
        <v>197</v>
      </c>
      <c r="P457" t="s">
        <v>884</v>
      </c>
      <c r="Q457">
        <v>190130</v>
      </c>
      <c r="R457" t="b">
        <v>0</v>
      </c>
      <c r="S457" t="s">
        <v>798</v>
      </c>
    </row>
    <row r="458" spans="1:19" x14ac:dyDescent="0.3">
      <c r="A458" t="s">
        <v>888</v>
      </c>
      <c r="B458" t="s">
        <v>885</v>
      </c>
      <c r="C458">
        <v>677.512248</v>
      </c>
      <c r="D458">
        <v>26.2</v>
      </c>
      <c r="E458">
        <v>1</v>
      </c>
      <c r="F458" t="s">
        <v>793</v>
      </c>
      <c r="G458" t="s">
        <v>197</v>
      </c>
      <c r="H458">
        <v>0.5</v>
      </c>
      <c r="I458" t="s">
        <v>802</v>
      </c>
      <c r="J458" t="s">
        <v>199</v>
      </c>
      <c r="K458" t="s">
        <v>886</v>
      </c>
      <c r="L458" t="s">
        <v>887</v>
      </c>
      <c r="M458" t="s">
        <v>197</v>
      </c>
      <c r="N458" t="s">
        <v>197</v>
      </c>
      <c r="O458" t="s">
        <v>197</v>
      </c>
      <c r="P458" t="s">
        <v>889</v>
      </c>
      <c r="Q458">
        <v>190130</v>
      </c>
      <c r="R458" t="b">
        <v>1</v>
      </c>
      <c r="S458" t="s">
        <v>218</v>
      </c>
    </row>
    <row r="459" spans="1:19" x14ac:dyDescent="0.3">
      <c r="A459" t="s">
        <v>892</v>
      </c>
      <c r="B459" t="s">
        <v>890</v>
      </c>
      <c r="C459">
        <v>761.60614799999996</v>
      </c>
      <c r="D459">
        <v>29.9</v>
      </c>
      <c r="E459">
        <v>1</v>
      </c>
      <c r="F459" t="s">
        <v>793</v>
      </c>
      <c r="G459" t="s">
        <v>197</v>
      </c>
      <c r="H459">
        <v>0.5</v>
      </c>
      <c r="I459" t="s">
        <v>802</v>
      </c>
      <c r="J459" t="s">
        <v>199</v>
      </c>
      <c r="K459" t="s">
        <v>886</v>
      </c>
      <c r="L459" t="s">
        <v>891</v>
      </c>
      <c r="M459" t="s">
        <v>197</v>
      </c>
      <c r="N459" t="s">
        <v>197</v>
      </c>
      <c r="O459" t="s">
        <v>197</v>
      </c>
      <c r="P459" t="s">
        <v>893</v>
      </c>
      <c r="Q459">
        <v>190130</v>
      </c>
      <c r="R459" t="b">
        <v>1</v>
      </c>
      <c r="S459" t="s">
        <v>218</v>
      </c>
    </row>
  </sheetData>
  <sortState xmlns:xlrd2="http://schemas.microsoft.com/office/spreadsheetml/2017/richdata2" ref="A2:S459">
    <sortCondition ref="F2:F459" customList="HILIC,RP,LipidC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Compound areas</vt:lpstr>
      <vt:lpstr>IS areas</vt:lpstr>
      <vt:lpstr>BMIS calculation</vt:lpstr>
      <vt:lpstr>Quantification</vt:lpstr>
      <vt:lpstr>Ingalls Standards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Kumler</dc:creator>
  <cp:lastModifiedBy>William Kumler</cp:lastModifiedBy>
  <dcterms:created xsi:type="dcterms:W3CDTF">2023-07-12T16:36:33Z</dcterms:created>
  <dcterms:modified xsi:type="dcterms:W3CDTF">2023-07-12T18:44:00Z</dcterms:modified>
</cp:coreProperties>
</file>