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ss\Documents\Studiegerelateerd\BachelorScriptie_2021\"/>
    </mc:Choice>
  </mc:AlternateContent>
  <xr:revisionPtr revIDLastSave="0" documentId="8_{A3BBA1E2-E313-453B-968C-77B8C1AB2DCA}" xr6:coauthVersionLast="46" xr6:coauthVersionMax="46" xr10:uidLastSave="{00000000-0000-0000-0000-000000000000}"/>
  <bookViews>
    <workbookView xWindow="1820" yWindow="1820" windowWidth="14400" windowHeight="7360" xr2:uid="{3FA473A3-5D74-49AF-9947-3401D34E07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H16" i="1"/>
  <c r="G16" i="1"/>
  <c r="H15" i="1"/>
  <c r="G15" i="1"/>
  <c r="G14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Iris van Rijn</author>
  </authors>
  <commentList>
    <comment ref="D14" authorId="0" shapeId="0" xr:uid="{611566B9-E876-42C8-BB8A-798E6385BFF1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https://www.jstor.org/stable/pdf/1466967.pdf</t>
        </r>
      </text>
    </comment>
    <comment ref="E14" authorId="0" shapeId="0" xr:uid="{64176E17-9EE1-49A1-A88F-FC6B698443BA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https://www.jstor.org/stable/pdf/1466967.pdf</t>
        </r>
      </text>
    </comment>
    <comment ref="F14" authorId="0" shapeId="0" xr:uid="{3080EE07-EC48-4566-AA17-93DE2E6D80EF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https://www.jstor.org/stable/pdf/1466967.pdf</t>
        </r>
      </text>
    </comment>
    <comment ref="G14" authorId="0" shapeId="0" xr:uid="{ED89DF04-8767-4DC1-A868-CD31BEA950EA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https://www.jstor.org/stable/pdf/1564335.pdf
--&gt; 60% juvenile survival till 3 years old</t>
        </r>
      </text>
    </comment>
    <comment ref="H14" authorId="0" shapeId="0" xr:uid="{77616E38-E7C5-4FD6-8ABD-28D36C567D92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https://www.jstor.org/stable/pdf/1564335.pdf
--&gt; in 3 jaar was er 80% adult survival, 3^wortel0.8</t>
        </r>
      </text>
    </comment>
    <comment ref="I14" authorId="0" shapeId="0" xr:uid="{C4279789-F82A-470A-8058-2FA6D25B71DA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https://www.jstor.org/stable/pdf/1565291.pdf</t>
        </r>
      </text>
    </comment>
    <comment ref="J14" authorId="0" shapeId="0" xr:uid="{F84AD7AB-9108-46DA-9C93-96CC93D7C07A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https://www.jstor.org/stable/pdf/1466967.pdf</t>
        </r>
      </text>
    </comment>
    <comment ref="C15" authorId="0" shapeId="0" xr:uid="{68C7073C-5B2E-4B40-A38E-D39573D63081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https://besjournals.onlinelibrary.wiley.com/doi/pdfdirect/10.1111/j.1365-2435.2011.01917.x</t>
        </r>
      </text>
    </comment>
    <comment ref="D15" authorId="0" shapeId="0" xr:uid="{60A86B2B-24A7-498C-8798-8B2285FB0E6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https://besjournals.onlinelibrary.wiley.com/doi/pdfdirect/10.1111/j.1365-2435.2011.01917.x</t>
        </r>
      </text>
    </comment>
    <comment ref="E15" authorId="0" shapeId="0" xr:uid="{EB817939-31E0-40A4-B753-5EF523D6AB9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https://besjournals.onlinelibrary.wiley.com/doi/pdfdirect/10.1111/j.1365-2435.2011.01917.x</t>
        </r>
      </text>
    </comment>
    <comment ref="F15" authorId="0" shapeId="0" xr:uid="{A279FDCA-9517-4EBD-8EAC-4C3ED73AA513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https://besjournals.onlinelibrary.wiley.com/doi/pdfdirect/10.1111/j.1365-2435.2011.01917.x</t>
        </r>
      </text>
    </comment>
    <comment ref="G15" authorId="0" shapeId="0" xr:uid="{87368C69-CFFC-4D89-B45C-C89BF1ACEC21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https://www.jstor.org/stable/pdf/1935190.pdf
gemiddelde genomen van de survivorship to age of first breeding</t>
        </r>
      </text>
    </comment>
    <comment ref="H15" authorId="0" shapeId="0" xr:uid="{E2B7D49E-320D-4777-A060-1D5965360166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https://www.jstor.org/stable/pdf/1935190.pdf
gemiddelde genomen van alle average adult annual survivorship</t>
        </r>
      </text>
    </comment>
    <comment ref="I15" authorId="0" shapeId="0" xr:uid="{8088ABA3-BD86-48EC-BAAB-81AB7B5B4ECB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https://onlinelibrary.wiley.com/doi/full/10.1034/j.1600-0706.2002.10915.x</t>
        </r>
      </text>
    </comment>
    <comment ref="J15" authorId="0" shapeId="0" xr:uid="{633BA59E-C12A-4A29-9CBD-D60DC6960DCA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https://www.jstor.org/stable/pdf/1935190.pdf</t>
        </r>
      </text>
    </comment>
    <comment ref="C16" authorId="0" shapeId="0" xr:uid="{CCDAB711-CCE2-4F09-85C5-7E28C31EE89D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https://www.bio.vu.nl/thb/deb/deblab/add_my_pet/entries_web/Cottus_gobio/Cottus_gobio_res.html</t>
        </r>
      </text>
    </comment>
    <comment ref="D16" authorId="0" shapeId="0" xr:uid="{CD535E0C-3FD6-43B9-BB16-ABF22E628EB3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https://onlinelibrary.wiley.com/doi/full/10.1111/j.0022-1112.2005.00829.x</t>
        </r>
      </text>
    </comment>
    <comment ref="E16" authorId="0" shapeId="0" xr:uid="{C3D1F139-22D6-4FA8-9FE4-09794E10A76D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https://www.researchgate.net/publication/230161891_Preliminary_observations_on_different_reproduction_strategies_in_the_bullhead_Cottus_gobio_L_in_northern_and_southern_England</t>
        </r>
      </text>
    </comment>
    <comment ref="F16" authorId="0" shapeId="0" xr:uid="{76626F37-4B11-4B0E-8388-72B8C149E444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https://www.fws.gov/fisheries/ans/erss/uncertainrisk/ERSS-Cottus-gobio-FINAL.pdf</t>
        </r>
      </text>
    </comment>
    <comment ref="G16" authorId="0" shapeId="0" xr:uid="{BE709F9F-9BA8-4606-9CC8-47319BBBECFA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https://www.sciencedirect.com/science/article/pii/S0304380006001451</t>
        </r>
      </text>
    </comment>
    <comment ref="H16" authorId="0" shapeId="0" xr:uid="{326F3095-04A3-4705-A395-BD8032542DE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https://www.sciencedirect.com/science/article/pii/S0304380006001451</t>
        </r>
      </text>
    </comment>
    <comment ref="J16" authorId="0" shapeId="0" xr:uid="{46A4FB61-F0B0-4BDE-B55C-E432085345D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https://onlinelibrary.wiley.com/doi/full/10.1111/j.0022-1112.2005.00829.x</t>
        </r>
      </text>
    </comment>
    <comment ref="D17" authorId="0" shapeId="0" xr:uid="{F5139C59-9D09-488F-9146-EB4DC1520F3E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https://www.dfo-mpo.gc.ca/species-especes/profiles-profils/blueshark-requinbleu-eng.html</t>
        </r>
      </text>
    </comment>
    <comment ref="E17" authorId="0" shapeId="0" xr:uid="{5AEF99B7-1FDC-400C-825C-9229C9A85368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https://uni.hi.is/scampana/files/2016/01/campana-et-al-2005-blue-shark-for-ICCAT.pdf</t>
        </r>
      </text>
    </comment>
    <comment ref="F17" authorId="0" shapeId="0" xr:uid="{03593E8C-21F1-483A-9E6E-22C4875A64B3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https://www.dfo-mpo.gc.ca/species-especes/profiles-profils/blueshark-requinbleu-eng.html</t>
        </r>
      </text>
    </comment>
    <comment ref="G17" authorId="0" shapeId="0" xr:uid="{7BC625B7-D55C-49E9-8A5D-72880404FF8D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https://uni.hi.is/scampana/files/2016/01/campana-et-al-2005-blue-shark-for-ICCAT.pdf</t>
        </r>
      </text>
    </comment>
    <comment ref="H17" authorId="0" shapeId="0" xr:uid="{51D34A6B-388C-4B6E-A10C-2E33D80D29C2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https://uni.hi.is/scampana/files/2016/01/campana-et-al-2005-blue-shark-for-ICCAT.pdf</t>
        </r>
      </text>
    </comment>
    <comment ref="I17" authorId="0" shapeId="0" xr:uid="{2242D5E3-E1BE-4018-87F5-7E6CA82E1E11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https://www.redalyc.org/pdf/479/47911347008.pdf</t>
        </r>
      </text>
    </comment>
    <comment ref="J17" authorId="0" shapeId="0" xr:uid="{21853F61-8721-4A7D-AEF2-BA5AEED0C36A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https://www.sciencedirect.com/science/article/pii/S016578361400085X</t>
        </r>
      </text>
    </comment>
    <comment ref="C18" authorId="0" shapeId="0" xr:uid="{8C8415B1-7C25-4E4E-9875-C584D45E8333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https://www.bio.vu.nl/deb/deblab/add_my_pet/entries_web/i_results_Thunnus_orientalis.html</t>
        </r>
      </text>
    </comment>
    <comment ref="D18" authorId="0" shapeId="0" xr:uid="{7DFFC8E7-89A2-4E94-9030-1DDDD1C6D5EB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https://www.bio.vu.nl/deb/deblab/add_my_pet/entries_web/i_results_Thunnus_orientalis.html</t>
        </r>
      </text>
    </comment>
    <comment ref="E18" authorId="0" shapeId="0" xr:uid="{88BFF696-3DEF-42AF-9E27-7DA32F8A0EDD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https://www.bio.vu.nl/deb/deblab/add_my_pet/entries_web/i_results_Thunnus_orientalis.html</t>
        </r>
      </text>
    </comment>
    <comment ref="F18" authorId="0" shapeId="0" xr:uid="{94EB0C18-91F7-4D54-9288-2F8E3FF9C226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https://www.bio.vu.nl/deb/deblab/add_my_pet/entries_web/i_results_Thunnus_orientalis.html</t>
        </r>
      </text>
    </comment>
    <comment ref="G18" authorId="0" shapeId="0" xr:uid="{B0D1220E-C60A-4BAA-BCDC-72EEC31A4D5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https://onlinelibrary.wiley.com/doi/full/10.1111/j.1467-2979.2009.00345.x</t>
        </r>
      </text>
    </comment>
    <comment ref="H18" authorId="0" shapeId="0" xr:uid="{EBCDDB73-20ED-48F6-9253-D21D4DAA335E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https://onlinelibrary.wiley.com/doi/full/10.1111/j.1467-2979.2009.00345.x</t>
        </r>
      </text>
    </comment>
    <comment ref="I18" authorId="0" shapeId="0" xr:uid="{6F7FDA19-FFFB-43DD-972B-D28EBF7A2BA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https://www.sciencedirect.com/science/article/pii/S0165783609001829</t>
        </r>
      </text>
    </comment>
    <comment ref="J18" authorId="0" shapeId="0" xr:uid="{E1EFE089-077B-4D9C-A64B-967EC4F341F0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https://link.springer.com/article/10.1007%2Fs10641-014-0350-8</t>
        </r>
      </text>
    </comment>
    <comment ref="A19" authorId="0" shapeId="0" xr:uid="{C9812E6C-6E38-49C9-93CB-4E6661357C68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meadow snake genomen uit artikel voor vB en lengthes en mortality</t>
        </r>
      </text>
    </comment>
    <comment ref="D19" authorId="0" shapeId="0" xr:uid="{54CA3E9C-F311-4CB8-BF56-399BB5C2E649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https://www.researchgate.net/publication/289489106_Size_Matters_Individual_Variation_in_Ectotherm_Growth_and_Asymptotic_Size/link/56b0faac08aed7ba3fead893/download</t>
        </r>
      </text>
    </comment>
    <comment ref="E19" authorId="0" shapeId="0" xr:uid="{C294FC78-B868-44CD-B05E-DBC45ED6763C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https://www.researchgate.net/publication/289489106_Size_Matters_Individual_Variation_in_Ectotherm_Growth_and_Asymptotic_Size/link/56b0faac08aed7ba3fead893/download</t>
        </r>
      </text>
    </comment>
    <comment ref="F19" authorId="0" shapeId="0" xr:uid="{0885EF41-C492-4640-886B-CDDB599F1B8F}">
      <text>
        <r>
          <rPr>
            <b/>
            <sz val="9"/>
            <color indexed="81"/>
            <rFont val="Tahoma"/>
            <charset val="1"/>
          </rPr>
          <t>Iris van Rijn:</t>
        </r>
        <r>
          <rPr>
            <sz val="9"/>
            <color indexed="81"/>
            <rFont val="Tahoma"/>
            <charset val="1"/>
          </rPr>
          <t xml:space="preserve">
https://besjournals.onlinelibrary.wiley.com/doi/full/10.1111/j.1365-2656.2009.01587.x</t>
        </r>
      </text>
    </comment>
    <comment ref="G19" authorId="0" shapeId="0" xr:uid="{9C010256-9511-4BAB-8AD6-E077B7E3204C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survival% = 1-mortality%
P(S)-0.33 = exp(-mu)
1-67 = 33%
mu = -ln(0.33)
https://www.jstor.org/stable/pdf/176912.pdf?casa_token=fbVufETyc1oAAAAA:roxD1K4SwxEgYTXGEZyobpsGgloAPSzZahK8OEQsbzpKLJxz9-703nUFhpYWFt3kpWVhMc_v3qts8Ppvx96clZ36VXvKtzIQJjItJkhCpyeQrBZnU6c</t>
        </r>
      </text>
    </comment>
    <comment ref="H19" authorId="0" shapeId="0" xr:uid="{8C6DB4D1-5209-47D6-A3EB-789BD24B9CD1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annual probability of survival: 0.75
-ln(0.75)
= 0.28768
https://www.sciencedirect.com/science/article/pii/S0018506X08002262?casa_token=Mqqyf8piYs0AAAAA:SGRtZvFat_lSHQV1OdVTLDozyEh4Zn9arB4TUQc8PMgJCiZf2KKRbFb0CI8Xc018Jw6FS1HB0A</t>
        </r>
      </text>
    </comment>
    <comment ref="I19" authorId="0" shapeId="0" xr:uid="{5E23F38B-76F3-49C1-878A-1C6A1BA46525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zelf berekent via R studio met de grafiek van: 
https://www.jstor.org/stable/pdf/176912.pdf?casa_token=fbVufETyc1oAAAAA:roxD1K4SwxEgYTXGEZyobpsGgloAPSzZahK8OEQsbzpKLJxz9-703nUFhpYWFt3kpWVhMc_v3qts8Ppvx96clZ36VXvKtzIQJjItJkhCpyeQrBZnU6c</t>
        </r>
      </text>
    </comment>
    <comment ref="J19" authorId="0" shapeId="0" xr:uid="{C2BFB266-5110-40EF-9F80-81DDBC33E33E}">
      <text>
        <r>
          <rPr>
            <b/>
            <sz val="9"/>
            <color indexed="81"/>
            <rFont val="Tahoma"/>
            <family val="2"/>
          </rPr>
          <t>Iris van Rijn:</t>
        </r>
        <r>
          <rPr>
            <sz val="9"/>
            <color indexed="81"/>
            <rFont val="Tahoma"/>
            <family val="2"/>
          </rPr>
          <t xml:space="preserve">
https://www.jstor.org/stable/pdf/176912.pdf?casa_token=fbVufETyc1oAAAAA:roxD1K4SwxEgYTXGEZyobpsGgloAPSzZahK8OEQsbzpKLJxz9-703nUFhpYWFt3kpWVhMc_v3qts8Ppvx96clZ36VXvKtzIQJjItJkhCpyeQrBZnU6c</t>
        </r>
      </text>
    </comment>
  </commentList>
</comments>
</file>

<file path=xl/sharedStrings.xml><?xml version="1.0" encoding="utf-8"?>
<sst xmlns="http://schemas.openxmlformats.org/spreadsheetml/2006/main" count="46" uniqueCount="46">
  <si>
    <t>Common name</t>
  </si>
  <si>
    <t>Latin name</t>
  </si>
  <si>
    <r>
      <t xml:space="preserve">κ </t>
    </r>
    <r>
      <rPr>
        <b/>
        <sz val="9"/>
        <color rgb="FF000000"/>
        <rFont val="Arial Nova Light"/>
        <family val="2"/>
      </rPr>
      <t>(-)</t>
    </r>
  </si>
  <si>
    <r>
      <t>L</t>
    </r>
    <r>
      <rPr>
        <b/>
        <vertAlign val="subscript"/>
        <sz val="11"/>
        <color rgb="FF000000"/>
        <rFont val="Arial Nova Light"/>
        <family val="2"/>
      </rPr>
      <t>b</t>
    </r>
    <r>
      <rPr>
        <b/>
        <sz val="11"/>
        <color rgb="FF000000"/>
        <rFont val="Arial Nova Light"/>
        <family val="2"/>
      </rPr>
      <t xml:space="preserve"> </t>
    </r>
    <r>
      <rPr>
        <b/>
        <sz val="9"/>
        <color rgb="FF000000"/>
        <rFont val="Arial Nova Light"/>
        <family val="2"/>
      </rPr>
      <t>(cm)</t>
    </r>
  </si>
  <si>
    <r>
      <t>L</t>
    </r>
    <r>
      <rPr>
        <b/>
        <vertAlign val="subscript"/>
        <sz val="11"/>
        <color rgb="FF000000"/>
        <rFont val="Arial Nova Light"/>
        <family val="2"/>
      </rPr>
      <t>p</t>
    </r>
    <r>
      <rPr>
        <b/>
        <sz val="11"/>
        <color rgb="FF000000"/>
        <rFont val="Arial Nova Light"/>
        <family val="2"/>
      </rPr>
      <t xml:space="preserve"> </t>
    </r>
    <r>
      <rPr>
        <b/>
        <sz val="9"/>
        <color rgb="FF000000"/>
        <rFont val="Arial Nova Light"/>
        <family val="2"/>
      </rPr>
      <t>(cm)</t>
    </r>
  </si>
  <si>
    <r>
      <t>L</t>
    </r>
    <r>
      <rPr>
        <b/>
        <vertAlign val="subscript"/>
        <sz val="11"/>
        <rFont val="Arial Nova Light"/>
        <family val="2"/>
      </rPr>
      <t>m</t>
    </r>
    <r>
      <rPr>
        <b/>
        <sz val="11"/>
        <rFont val="Arial Nova Light"/>
        <family val="2"/>
      </rPr>
      <t xml:space="preserve"> </t>
    </r>
    <r>
      <rPr>
        <b/>
        <sz val="9"/>
        <rFont val="Arial Nova Light"/>
        <family val="2"/>
      </rPr>
      <t>(cm)</t>
    </r>
  </si>
  <si>
    <r>
      <t>µ</t>
    </r>
    <r>
      <rPr>
        <b/>
        <vertAlign val="subscript"/>
        <sz val="11"/>
        <color rgb="FF000000"/>
        <rFont val="Arial Nova Light"/>
        <family val="2"/>
      </rPr>
      <t xml:space="preserve">j </t>
    </r>
    <r>
      <rPr>
        <b/>
        <sz val="9"/>
        <color rgb="FF000000"/>
        <rFont val="Arial Nova Light"/>
        <family val="2"/>
      </rPr>
      <t>(yr</t>
    </r>
    <r>
      <rPr>
        <b/>
        <vertAlign val="superscript"/>
        <sz val="9"/>
        <color rgb="FF000000"/>
        <rFont val="Arial Nova Light"/>
        <family val="2"/>
      </rPr>
      <t>-1</t>
    </r>
    <r>
      <rPr>
        <b/>
        <sz val="9"/>
        <color rgb="FF000000"/>
        <rFont val="Arial Nova Light"/>
        <family val="2"/>
      </rPr>
      <t>)</t>
    </r>
  </si>
  <si>
    <r>
      <t>µ</t>
    </r>
    <r>
      <rPr>
        <b/>
        <vertAlign val="subscript"/>
        <sz val="11"/>
        <color rgb="FF000000"/>
        <rFont val="Arial Nova Light"/>
        <family val="2"/>
      </rPr>
      <t>a</t>
    </r>
    <r>
      <rPr>
        <b/>
        <vertAlign val="subscript"/>
        <sz val="9"/>
        <color rgb="FF000000"/>
        <rFont val="Arial Nova Light"/>
        <family val="2"/>
      </rPr>
      <t xml:space="preserve"> </t>
    </r>
    <r>
      <rPr>
        <b/>
        <sz val="9"/>
        <color rgb="FF000000"/>
        <rFont val="Arial Nova Light"/>
        <family val="2"/>
      </rPr>
      <t>(yr</t>
    </r>
    <r>
      <rPr>
        <b/>
        <vertAlign val="superscript"/>
        <sz val="9"/>
        <color rgb="FF000000"/>
        <rFont val="Arial Nova Light"/>
        <family val="2"/>
      </rPr>
      <t>-1</t>
    </r>
    <r>
      <rPr>
        <b/>
        <sz val="9"/>
        <color rgb="FF000000"/>
        <rFont val="Arial Nova Light"/>
        <family val="2"/>
      </rPr>
      <t>)</t>
    </r>
  </si>
  <si>
    <r>
      <t>r</t>
    </r>
    <r>
      <rPr>
        <b/>
        <vertAlign val="subscript"/>
        <sz val="11"/>
        <color rgb="FF000000"/>
        <rFont val="Arial Nova Light"/>
        <family val="2"/>
      </rPr>
      <t xml:space="preserve">B </t>
    </r>
    <r>
      <rPr>
        <b/>
        <sz val="9"/>
        <color rgb="FF000000"/>
        <rFont val="Arial Nova Light"/>
        <family val="2"/>
      </rPr>
      <t>(yr</t>
    </r>
    <r>
      <rPr>
        <b/>
        <vertAlign val="superscript"/>
        <sz val="9"/>
        <color rgb="FF000000"/>
        <rFont val="Arial Nova Light"/>
        <family val="2"/>
      </rPr>
      <t>-1</t>
    </r>
    <r>
      <rPr>
        <b/>
        <sz val="9"/>
        <color rgb="FF000000"/>
        <rFont val="Arial Nova Light"/>
        <family val="2"/>
      </rPr>
      <t>)</t>
    </r>
  </si>
  <si>
    <r>
      <t>R</t>
    </r>
    <r>
      <rPr>
        <b/>
        <vertAlign val="subscript"/>
        <sz val="11"/>
        <color rgb="FF000000"/>
        <rFont val="Arial Nova Light"/>
        <family val="2"/>
      </rPr>
      <t>m</t>
    </r>
    <r>
      <rPr>
        <b/>
        <sz val="9"/>
        <color rgb="FF000000"/>
        <rFont val="Arial Nova Light"/>
        <family val="2"/>
      </rPr>
      <t xml:space="preserve"> (yr</t>
    </r>
    <r>
      <rPr>
        <b/>
        <vertAlign val="superscript"/>
        <sz val="9"/>
        <color rgb="FF000000"/>
        <rFont val="Arial Nova Light"/>
        <family val="2"/>
      </rPr>
      <t>-1</t>
    </r>
    <r>
      <rPr>
        <b/>
        <sz val="9"/>
        <color rgb="FF000000"/>
        <rFont val="Arial Nova Light"/>
        <family val="2"/>
      </rPr>
      <t>)</t>
    </r>
  </si>
  <si>
    <t>Australian freshwater crocodile</t>
  </si>
  <si>
    <t>Crocodylus johnsoni</t>
  </si>
  <si>
    <t>Tuatara</t>
  </si>
  <si>
    <t>Sphenodon punctatus</t>
  </si>
  <si>
    <t>Grass snake</t>
  </si>
  <si>
    <t>Natrix natrix</t>
  </si>
  <si>
    <t>Sleepy Lizard</t>
  </si>
  <si>
    <t>Tiliqua rugosa</t>
  </si>
  <si>
    <t>Leatherback turtle</t>
  </si>
  <si>
    <t>Dermochelys coriacea</t>
  </si>
  <si>
    <t>Blue mussel</t>
  </si>
  <si>
    <t>Mytilus edulis</t>
  </si>
  <si>
    <t>Soft-shell clam</t>
  </si>
  <si>
    <t>Mya arenaria</t>
  </si>
  <si>
    <t>three-spined stickleback</t>
  </si>
  <si>
    <t>Gasterosteus aculeatus</t>
  </si>
  <si>
    <t>porbeagle</t>
  </si>
  <si>
    <t>Lamna nasus</t>
  </si>
  <si>
    <t>Snapping turtle</t>
  </si>
  <si>
    <t>Chelydra serpentina</t>
  </si>
  <si>
    <t>Yellow mud turtle</t>
  </si>
  <si>
    <t>Kinosternon flavescens</t>
  </si>
  <si>
    <t>Loggerhead sea turtle</t>
  </si>
  <si>
    <t>Caretta caretta</t>
  </si>
  <si>
    <t>the tree dtella</t>
  </si>
  <si>
    <t>Gehyra variegata</t>
  </si>
  <si>
    <t>The eastern fence lizard</t>
  </si>
  <si>
    <t>Sceloporus undulatus</t>
  </si>
  <si>
    <t>European bullhead</t>
  </si>
  <si>
    <t>Cottus gobio</t>
  </si>
  <si>
    <t>Blue shark</t>
  </si>
  <si>
    <t>Prionace glauca</t>
  </si>
  <si>
    <t>Pacific bluefin tuna</t>
  </si>
  <si>
    <t>Thunnus orientalis</t>
  </si>
  <si>
    <t>Wandering garter snake</t>
  </si>
  <si>
    <t>Thamnophis elegans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</si>
</sst>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Arial Nova Light"/>
      <family val="2"/>
    </font>
    <font>
      <b/>
      <sz val="12"/>
      <color rgb="FF000000"/>
      <name val="Calibri"/>
      <family val="2"/>
    </font>
    <font>
      <b/>
      <sz val="9"/>
      <color rgb="FF000000"/>
      <name val="Arial Nova Light"/>
      <family val="2"/>
    </font>
    <font>
      <b/>
      <sz val="11"/>
      <color rgb="FF000000"/>
      <name val="Arial Nova Light"/>
      <family val="2"/>
    </font>
    <font>
      <b/>
      <vertAlign val="subscript"/>
      <sz val="11"/>
      <color rgb="FF000000"/>
      <name val="Arial Nova Light"/>
      <family val="2"/>
    </font>
    <font>
      <b/>
      <sz val="11"/>
      <name val="Arial Nova Light"/>
      <family val="2"/>
    </font>
    <font>
      <b/>
      <vertAlign val="subscript"/>
      <sz val="11"/>
      <name val="Arial Nova Light"/>
      <family val="2"/>
    </font>
    <font>
      <b/>
      <sz val="9"/>
      <name val="Arial Nova Light"/>
      <family val="2"/>
    </font>
    <font>
      <b/>
      <vertAlign val="superscript"/>
      <sz val="9"/>
      <color rgb="FF000000"/>
      <name val="Arial Nova Light"/>
      <family val="2"/>
    </font>
    <font>
      <b/>
      <vertAlign val="subscript"/>
      <sz val="9"/>
      <color rgb="FF000000"/>
      <name val="Arial Nova Light"/>
      <family val="2"/>
    </font>
    <font>
      <sz val="11"/>
      <color theme="1"/>
      <name val="Arial Nova Light"/>
      <family val="2"/>
    </font>
    <font>
      <i/>
      <sz val="11"/>
      <color theme="1"/>
      <name val="Arial Nova Light"/>
      <family val="2"/>
    </font>
    <font>
      <sz val="11"/>
      <name val="Arial Nova Light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2" fontId="11" fillId="0" borderId="0" xfId="0" applyNumberFormat="1" applyFont="1" applyAlignment="1">
      <alignment horizontal="right"/>
    </xf>
    <xf numFmtId="2" fontId="13" fillId="2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2" fontId="11" fillId="2" borderId="0" xfId="0" applyNumberFormat="1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/>
    <xf numFmtId="2" fontId="11" fillId="0" borderId="1" xfId="0" applyNumberFormat="1" applyFont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right"/>
    </xf>
    <xf numFmtId="164" fontId="11" fillId="0" borderId="0" xfId="0" applyNumberFormat="1" applyFont="1"/>
    <xf numFmtId="2" fontId="1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AE19-CB6B-42AD-85F6-0FCACE4218B3}">
  <dimension ref="A1:J20"/>
  <sheetViews>
    <sheetView tabSelected="1" topLeftCell="A7" workbookViewId="0">
      <selection sqref="A1:J20"/>
    </sheetView>
  </sheetViews>
  <sheetFormatPr defaultRowHeight="14.5" x14ac:dyDescent="0.35"/>
  <cols>
    <col min="1" max="1" width="27.453125" bestFit="1" customWidth="1"/>
    <col min="2" max="2" width="22" bestFit="1" customWidth="1"/>
    <col min="9" max="9" width="7.08984375" bestFit="1" customWidth="1"/>
    <col min="10" max="10" width="12.26953125" bestFit="1" customWidth="1"/>
  </cols>
  <sheetData>
    <row r="1" spans="1:10" ht="16" x14ac:dyDescent="0.4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3" t="s">
        <v>9</v>
      </c>
    </row>
    <row r="2" spans="1:10" x14ac:dyDescent="0.35">
      <c r="A2" s="7" t="s">
        <v>10</v>
      </c>
      <c r="B2" s="8" t="s">
        <v>11</v>
      </c>
      <c r="C2" s="9">
        <v>0.97099999999999997</v>
      </c>
      <c r="D2" s="9">
        <v>24</v>
      </c>
      <c r="E2" s="9">
        <v>150</v>
      </c>
      <c r="F2" s="9">
        <v>200</v>
      </c>
      <c r="G2" s="10">
        <v>0.78</v>
      </c>
      <c r="H2" s="10">
        <v>0.04</v>
      </c>
      <c r="I2" s="11">
        <v>0.100843</v>
      </c>
      <c r="J2" s="9">
        <f>365*0.03562</f>
        <v>13.001299999999999</v>
      </c>
    </row>
    <row r="3" spans="1:10" x14ac:dyDescent="0.35">
      <c r="A3" s="7" t="s">
        <v>12</v>
      </c>
      <c r="B3" s="8" t="s">
        <v>13</v>
      </c>
      <c r="C3" s="9">
        <v>0.79339999999999999</v>
      </c>
      <c r="D3" s="9">
        <v>10.5</v>
      </c>
      <c r="E3" s="9">
        <v>45</v>
      </c>
      <c r="F3" s="9">
        <v>80</v>
      </c>
      <c r="G3" s="10">
        <v>0.27233929759581743</v>
      </c>
      <c r="H3" s="10">
        <v>4.9000000000000002E-2</v>
      </c>
      <c r="I3" s="11">
        <v>4.5912799999999997E-2</v>
      </c>
      <c r="J3" s="9">
        <f>365*0.01233</f>
        <v>4.5004499999999998</v>
      </c>
    </row>
    <row r="4" spans="1:10" x14ac:dyDescent="0.35">
      <c r="A4" s="7" t="s">
        <v>14</v>
      </c>
      <c r="B4" s="8" t="s">
        <v>15</v>
      </c>
      <c r="C4" s="9">
        <v>0.59350000000000003</v>
      </c>
      <c r="D4" s="9">
        <v>19</v>
      </c>
      <c r="E4" s="9">
        <v>68</v>
      </c>
      <c r="F4" s="9">
        <v>190</v>
      </c>
      <c r="G4" s="10">
        <v>0.42</v>
      </c>
      <c r="H4" s="10">
        <v>0.4</v>
      </c>
      <c r="I4" s="11">
        <v>0.10763</v>
      </c>
      <c r="J4" s="9">
        <f>365*0.1096</f>
        <v>40.003999999999998</v>
      </c>
    </row>
    <row r="5" spans="1:10" x14ac:dyDescent="0.35">
      <c r="A5" s="7" t="s">
        <v>16</v>
      </c>
      <c r="B5" s="8" t="s">
        <v>17</v>
      </c>
      <c r="C5" s="9">
        <v>0.9083</v>
      </c>
      <c r="D5" s="12">
        <v>9</v>
      </c>
      <c r="E5" s="9">
        <v>23</v>
      </c>
      <c r="F5" s="9">
        <v>32.799999999999997</v>
      </c>
      <c r="G5" s="10">
        <v>1.06</v>
      </c>
      <c r="H5" s="10">
        <v>0.11</v>
      </c>
      <c r="I5" s="13">
        <v>0.49765999999999999</v>
      </c>
      <c r="J5" s="9">
        <f>365*0.002404</f>
        <v>0.87745999999999991</v>
      </c>
    </row>
    <row r="6" spans="1:10" x14ac:dyDescent="0.35">
      <c r="A6" s="7" t="s">
        <v>18</v>
      </c>
      <c r="B6" s="8" t="s">
        <v>19</v>
      </c>
      <c r="C6" s="9">
        <v>0.91659999999999997</v>
      </c>
      <c r="D6" s="12">
        <v>7</v>
      </c>
      <c r="E6" s="9">
        <v>121</v>
      </c>
      <c r="F6" s="9">
        <v>175</v>
      </c>
      <c r="G6" s="10">
        <v>4.42</v>
      </c>
      <c r="H6" s="10">
        <v>0.09</v>
      </c>
      <c r="I6" s="11">
        <v>0.124587</v>
      </c>
      <c r="J6" s="9">
        <f>365*0.3836</f>
        <v>140.01400000000001</v>
      </c>
    </row>
    <row r="7" spans="1:10" x14ac:dyDescent="0.35">
      <c r="A7" s="14" t="s">
        <v>20</v>
      </c>
      <c r="B7" s="8" t="s">
        <v>21</v>
      </c>
      <c r="C7" s="9">
        <v>0.8</v>
      </c>
      <c r="D7" s="9">
        <v>0.3</v>
      </c>
      <c r="E7" s="9">
        <v>1.75</v>
      </c>
      <c r="F7" s="9">
        <v>15</v>
      </c>
      <c r="G7" s="15">
        <v>0.19</v>
      </c>
      <c r="H7" s="15">
        <v>0.24</v>
      </c>
      <c r="I7" s="13">
        <v>0.84800000000000009</v>
      </c>
      <c r="J7" s="9">
        <v>16000000</v>
      </c>
    </row>
    <row r="8" spans="1:10" x14ac:dyDescent="0.35">
      <c r="A8" s="14" t="s">
        <v>22</v>
      </c>
      <c r="B8" s="8" t="s">
        <v>23</v>
      </c>
      <c r="C8" s="9">
        <v>0.75</v>
      </c>
      <c r="D8" s="9">
        <v>0.8</v>
      </c>
      <c r="E8" s="9">
        <v>4</v>
      </c>
      <c r="F8" s="9">
        <v>15</v>
      </c>
      <c r="G8" s="15">
        <v>0.34</v>
      </c>
      <c r="H8" s="15">
        <v>0.08</v>
      </c>
      <c r="I8" s="13">
        <v>0.73</v>
      </c>
      <c r="J8" s="9">
        <v>2000000</v>
      </c>
    </row>
    <row r="9" spans="1:10" x14ac:dyDescent="0.35">
      <c r="A9" s="14" t="s">
        <v>24</v>
      </c>
      <c r="B9" s="8" t="s">
        <v>25</v>
      </c>
      <c r="C9" s="9">
        <v>0.8</v>
      </c>
      <c r="D9" s="9">
        <v>1.5</v>
      </c>
      <c r="E9" s="9">
        <v>3.5</v>
      </c>
      <c r="F9" s="9">
        <v>8</v>
      </c>
      <c r="G9" s="15">
        <v>3.1073</v>
      </c>
      <c r="H9" s="15">
        <v>1.47</v>
      </c>
      <c r="I9" s="13">
        <v>1.1599999999999999</v>
      </c>
      <c r="J9" s="9">
        <v>1500</v>
      </c>
    </row>
    <row r="10" spans="1:10" x14ac:dyDescent="0.35">
      <c r="A10" s="14" t="s">
        <v>26</v>
      </c>
      <c r="B10" s="8" t="s">
        <v>27</v>
      </c>
      <c r="C10" s="9">
        <v>0.8</v>
      </c>
      <c r="D10" s="9">
        <v>58</v>
      </c>
      <c r="E10" s="9">
        <v>200</v>
      </c>
      <c r="F10" s="9">
        <v>280</v>
      </c>
      <c r="G10" s="15">
        <v>0.12</v>
      </c>
      <c r="H10" s="15">
        <v>0.21</v>
      </c>
      <c r="I10" s="13">
        <v>0.111</v>
      </c>
      <c r="J10" s="9">
        <v>7.5</v>
      </c>
    </row>
    <row r="11" spans="1:10" x14ac:dyDescent="0.35">
      <c r="A11" s="16" t="s">
        <v>28</v>
      </c>
      <c r="B11" s="17" t="s">
        <v>29</v>
      </c>
      <c r="C11" s="18">
        <v>0.8</v>
      </c>
      <c r="D11" s="18">
        <v>27</v>
      </c>
      <c r="E11" s="18">
        <v>236</v>
      </c>
      <c r="F11" s="18">
        <v>344</v>
      </c>
      <c r="G11" s="19">
        <v>0.45617473973031653</v>
      </c>
      <c r="H11" s="19">
        <v>0.21443161071218819</v>
      </c>
      <c r="I11" s="20">
        <v>0.55000000000000004</v>
      </c>
      <c r="J11" s="18">
        <v>12</v>
      </c>
    </row>
    <row r="12" spans="1:10" x14ac:dyDescent="0.35">
      <c r="A12" s="14" t="s">
        <v>30</v>
      </c>
      <c r="B12" s="8" t="s">
        <v>31</v>
      </c>
      <c r="C12" s="9">
        <v>0.8</v>
      </c>
      <c r="D12" s="9">
        <v>21.9</v>
      </c>
      <c r="E12" s="9">
        <v>90</v>
      </c>
      <c r="F12" s="9">
        <v>117</v>
      </c>
      <c r="G12" s="10">
        <v>0.53543044500000003</v>
      </c>
      <c r="H12" s="10">
        <v>5.5E-2</v>
      </c>
      <c r="I12" s="13">
        <v>0.11</v>
      </c>
      <c r="J12" s="9">
        <v>6</v>
      </c>
    </row>
    <row r="13" spans="1:10" x14ac:dyDescent="0.35">
      <c r="A13" s="14" t="s">
        <v>32</v>
      </c>
      <c r="B13" s="8" t="s">
        <v>33</v>
      </c>
      <c r="C13" s="9">
        <v>0.8</v>
      </c>
      <c r="D13" s="9">
        <v>5</v>
      </c>
      <c r="E13" s="9">
        <v>84.7</v>
      </c>
      <c r="F13" s="9">
        <v>130</v>
      </c>
      <c r="G13" s="15">
        <v>0.29087481500000001</v>
      </c>
      <c r="H13" s="15">
        <v>0.350976923</v>
      </c>
      <c r="I13" s="13">
        <v>0.76900000000000002</v>
      </c>
      <c r="J13" s="9">
        <v>76.5</v>
      </c>
    </row>
    <row r="14" spans="1:10" x14ac:dyDescent="0.35">
      <c r="A14" s="14" t="s">
        <v>34</v>
      </c>
      <c r="B14" s="8" t="s">
        <v>35</v>
      </c>
      <c r="C14" s="9">
        <v>0.8</v>
      </c>
      <c r="D14" s="9">
        <v>24</v>
      </c>
      <c r="E14" s="9">
        <v>48</v>
      </c>
      <c r="F14" s="9">
        <v>57.25</v>
      </c>
      <c r="G14" s="15">
        <f>-LN(0.6^1/3)</f>
        <v>1.6094379124341005</v>
      </c>
      <c r="H14" s="15">
        <v>0.92800000000000005</v>
      </c>
      <c r="I14" s="21">
        <v>0.85</v>
      </c>
      <c r="J14" s="9">
        <v>2</v>
      </c>
    </row>
    <row r="15" spans="1:10" x14ac:dyDescent="0.35">
      <c r="A15" s="7" t="s">
        <v>36</v>
      </c>
      <c r="B15" s="8" t="s">
        <v>37</v>
      </c>
      <c r="C15" s="9">
        <v>0.60499999999999998</v>
      </c>
      <c r="D15" s="9">
        <v>25</v>
      </c>
      <c r="E15" s="9">
        <v>58</v>
      </c>
      <c r="F15" s="9">
        <v>80</v>
      </c>
      <c r="G15" s="15">
        <f>-LN(0.06)</f>
        <v>2.8134107167600364</v>
      </c>
      <c r="H15" s="15">
        <f>-LN(0.3077)</f>
        <v>1.1786299966541409</v>
      </c>
      <c r="I15" s="13">
        <v>0.41399999999999998</v>
      </c>
      <c r="J15" s="9">
        <v>23</v>
      </c>
    </row>
    <row r="16" spans="1:10" x14ac:dyDescent="0.35">
      <c r="A16" s="14" t="s">
        <v>38</v>
      </c>
      <c r="B16" s="8" t="s">
        <v>39</v>
      </c>
      <c r="C16" s="7">
        <v>0.91</v>
      </c>
      <c r="D16" s="9">
        <v>3</v>
      </c>
      <c r="E16" s="9">
        <v>50</v>
      </c>
      <c r="F16" s="9">
        <v>180</v>
      </c>
      <c r="G16" s="15">
        <f>-LN(0.12)</f>
        <v>2.120263536200091</v>
      </c>
      <c r="H16" s="15">
        <f>-LN(0.16)</f>
        <v>1.8325814637483102</v>
      </c>
      <c r="I16" s="21">
        <v>0.4</v>
      </c>
      <c r="J16" s="9">
        <v>424</v>
      </c>
    </row>
    <row r="17" spans="1:10" x14ac:dyDescent="0.35">
      <c r="A17" s="7" t="s">
        <v>40</v>
      </c>
      <c r="B17" s="8" t="s">
        <v>41</v>
      </c>
      <c r="C17" s="9">
        <v>0.8</v>
      </c>
      <c r="D17" s="9">
        <v>45</v>
      </c>
      <c r="E17" s="9">
        <v>201</v>
      </c>
      <c r="F17" s="9">
        <v>383</v>
      </c>
      <c r="G17" s="15">
        <f>-LN(0.527)</f>
        <v>0.64055473044077471</v>
      </c>
      <c r="H17" s="15">
        <v>0.23</v>
      </c>
      <c r="I17" s="13">
        <v>0.1</v>
      </c>
      <c r="J17" s="9">
        <v>33</v>
      </c>
    </row>
    <row r="18" spans="1:10" x14ac:dyDescent="0.35">
      <c r="A18" s="14" t="s">
        <v>42</v>
      </c>
      <c r="B18" s="8" t="s">
        <v>43</v>
      </c>
      <c r="C18" s="9">
        <v>0.97219999999999995</v>
      </c>
      <c r="D18" s="9">
        <v>5</v>
      </c>
      <c r="E18" s="9">
        <v>150</v>
      </c>
      <c r="F18" s="9">
        <v>265</v>
      </c>
      <c r="G18" s="15">
        <f>-LN(GEOMEAN(1.6,0.46,0.27,0.2,0.12,0.12))</f>
        <v>1.2443039108452176</v>
      </c>
      <c r="H18" s="15">
        <v>0.12</v>
      </c>
      <c r="I18" s="13">
        <v>0.17299999999999999</v>
      </c>
      <c r="J18" s="9">
        <v>15400000</v>
      </c>
    </row>
    <row r="19" spans="1:10" x14ac:dyDescent="0.35">
      <c r="A19" s="7" t="s">
        <v>44</v>
      </c>
      <c r="B19" s="8" t="s">
        <v>45</v>
      </c>
      <c r="C19" s="9">
        <v>0.8</v>
      </c>
      <c r="D19" s="9">
        <v>187.7</v>
      </c>
      <c r="E19" s="9">
        <v>400</v>
      </c>
      <c r="F19" s="9">
        <v>700</v>
      </c>
      <c r="G19" s="15">
        <v>1.1086</v>
      </c>
      <c r="H19" s="15">
        <v>0.28767999999999999</v>
      </c>
      <c r="I19" s="21">
        <v>0.3957</v>
      </c>
      <c r="J19" s="9">
        <v>14.35</v>
      </c>
    </row>
    <row r="20" spans="1:10" x14ac:dyDescent="0.35">
      <c r="A20" s="7"/>
      <c r="B20" s="8"/>
      <c r="C20" s="7"/>
      <c r="D20" s="7"/>
      <c r="E20" s="7"/>
      <c r="F20" s="7"/>
      <c r="G20" s="22"/>
      <c r="H20" s="22"/>
      <c r="I20" s="21"/>
      <c r="J20" s="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2" ma:contentTypeDescription="Een nieuw document maken." ma:contentTypeScope="" ma:versionID="7077f09f2dcd87cf35510aef841ffb7c">
  <xsd:schema xmlns:xsd="http://www.w3.org/2001/XMLSchema" xmlns:xs="http://www.w3.org/2001/XMLSchema" xmlns:p="http://schemas.microsoft.com/office/2006/metadata/properties" xmlns:ns3="372ef00e-d993-4c65-9b19-2fca67694d5a" targetNamespace="http://schemas.microsoft.com/office/2006/metadata/properties" ma:root="true" ma:fieldsID="fc3a639e4d2d87c6948ea2149e501286" ns3:_="">
    <xsd:import namespace="372ef00e-d993-4c65-9b19-2fca67694d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f00e-d993-4c65-9b19-2fca67694d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6E0864-1D24-468D-B071-6C3808EA03FF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372ef00e-d993-4c65-9b19-2fca67694d5a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F0C6D2B-D280-4BCA-9139-6F8FBD0540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42A1EB-8380-422B-A90A-34CFC6A63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2ef00e-d993-4c65-9b19-2fca67694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van Rijn</dc:creator>
  <cp:lastModifiedBy>Iris van Rijn</cp:lastModifiedBy>
  <dcterms:created xsi:type="dcterms:W3CDTF">2021-05-25T14:06:33Z</dcterms:created>
  <dcterms:modified xsi:type="dcterms:W3CDTF">2021-05-25T14:09:04Z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