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wen\Desktop\"/>
    </mc:Choice>
  </mc:AlternateContent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Sheet1!$C$1:$Q$53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1" l="1"/>
  <c r="X24" i="1"/>
  <c r="X23" i="1"/>
  <c r="R26" i="1"/>
  <c r="R25" i="1"/>
  <c r="R24" i="1"/>
  <c r="R23" i="1"/>
  <c r="M20" i="1"/>
  <c r="M19" i="1"/>
  <c r="M18" i="1"/>
  <c r="M17" i="1"/>
  <c r="C15" i="1"/>
  <c r="X21" i="1"/>
  <c r="X17" i="1"/>
  <c r="X7" i="1"/>
  <c r="R20" i="1"/>
  <c r="R16" i="1"/>
  <c r="R10" i="1"/>
  <c r="M8" i="1"/>
  <c r="M6" i="1"/>
  <c r="H8" i="1"/>
  <c r="H7" i="1"/>
  <c r="X20" i="1"/>
  <c r="X18" i="1"/>
  <c r="X8" i="1"/>
  <c r="R21" i="1"/>
  <c r="R17" i="1"/>
  <c r="R11" i="1"/>
  <c r="M9" i="1"/>
  <c r="M7" i="1"/>
  <c r="G8" i="1"/>
  <c r="G7" i="1"/>
  <c r="F13" i="1"/>
</calcChain>
</file>

<file path=xl/sharedStrings.xml><?xml version="1.0" encoding="utf-8"?>
<sst xmlns="http://schemas.openxmlformats.org/spreadsheetml/2006/main" count="162" uniqueCount="34">
  <si>
    <t>company</t>
    <phoneticPr fontId="1" type="noConversion"/>
  </si>
  <si>
    <t>level</t>
    <phoneticPr fontId="1" type="noConversion"/>
  </si>
  <si>
    <t>year</t>
    <phoneticPr fontId="1" type="noConversion"/>
  </si>
  <si>
    <t>salary</t>
    <phoneticPr fontId="1" type="noConversion"/>
  </si>
  <si>
    <t>google</t>
    <phoneticPr fontId="1" type="noConversion"/>
  </si>
  <si>
    <t>L3</t>
    <phoneticPr fontId="1" type="noConversion"/>
  </si>
  <si>
    <t>L4</t>
    <phoneticPr fontId="1" type="noConversion"/>
  </si>
  <si>
    <t>L4</t>
    <phoneticPr fontId="1" type="noConversion"/>
  </si>
  <si>
    <t>L4</t>
    <phoneticPr fontId="1" type="noConversion"/>
  </si>
  <si>
    <t>L5</t>
    <phoneticPr fontId="1" type="noConversion"/>
  </si>
  <si>
    <t>amazon</t>
    <phoneticPr fontId="1" type="noConversion"/>
  </si>
  <si>
    <t>SDE1</t>
    <phoneticPr fontId="1" type="noConversion"/>
  </si>
  <si>
    <t>SDE1</t>
    <phoneticPr fontId="1" type="noConversion"/>
  </si>
  <si>
    <t>SD1</t>
    <phoneticPr fontId="1" type="noConversion"/>
  </si>
  <si>
    <t>SD2</t>
    <phoneticPr fontId="1" type="noConversion"/>
  </si>
  <si>
    <t>SD3</t>
    <phoneticPr fontId="1" type="noConversion"/>
  </si>
  <si>
    <t>microsoft</t>
    <phoneticPr fontId="1" type="noConversion"/>
  </si>
  <si>
    <t>SDE2</t>
    <phoneticPr fontId="1" type="noConversion"/>
  </si>
  <si>
    <t>SDE</t>
    <phoneticPr fontId="1" type="noConversion"/>
  </si>
  <si>
    <t>Senior SD</t>
    <phoneticPr fontId="1" type="noConversion"/>
  </si>
  <si>
    <t>tsmc</t>
    <phoneticPr fontId="1" type="noConversion"/>
  </si>
  <si>
    <t>31t</t>
    <phoneticPr fontId="1" type="noConversion"/>
  </si>
  <si>
    <t>32t</t>
    <phoneticPr fontId="1" type="noConversion"/>
  </si>
  <si>
    <t xml:space="preserve">google </t>
    <phoneticPr fontId="1" type="noConversion"/>
  </si>
  <si>
    <t>amazon</t>
    <phoneticPr fontId="1" type="noConversion"/>
  </si>
  <si>
    <t>tsmc</t>
    <phoneticPr fontId="1" type="noConversion"/>
  </si>
  <si>
    <t>salary</t>
    <phoneticPr fontId="1" type="noConversion"/>
  </si>
  <si>
    <t>year</t>
    <phoneticPr fontId="1" type="noConversion"/>
  </si>
  <si>
    <t>conut</t>
    <phoneticPr fontId="1" type="noConversion"/>
  </si>
  <si>
    <t>level</t>
    <phoneticPr fontId="1" type="noConversion"/>
  </si>
  <si>
    <t>0~3</t>
    <phoneticPr fontId="1" type="noConversion"/>
  </si>
  <si>
    <t>4~7</t>
    <phoneticPr fontId="1" type="noConversion"/>
  </si>
  <si>
    <t>8~11</t>
    <phoneticPr fontId="1" type="noConversion"/>
  </si>
  <si>
    <t>12~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</si>
</sst>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新細明體"/>
      <family val="1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2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google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Sheet1!$G$29:$G$31</c:f>
              <c:numCache>
                <c:formatCode>General</c:formatCode>
                <c:ptCount val="3"/>
                <c:pt idx="0">
                  <c:v>214</c:v>
                </c:pt>
                <c:pt idx="1">
                  <c:v>358</c:v>
                </c:pt>
                <c:pt idx="2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9B6-803B-EA17B1A1DF3A}"/>
            </c:ext>
          </c:extLst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amazon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Sheet1!$J$29:$J$31</c:f>
              <c:numCache>
                <c:formatCode>General</c:formatCode>
                <c:ptCount val="3"/>
                <c:pt idx="0">
                  <c:v>191</c:v>
                </c:pt>
                <c:pt idx="1">
                  <c:v>342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3-49B6-803B-EA17B1A1DF3A}"/>
            </c:ext>
          </c:extLst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microsoft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Sheet1!$M$29:$M$31</c:f>
              <c:numCache>
                <c:formatCode>General</c:formatCode>
                <c:ptCount val="3"/>
                <c:pt idx="0">
                  <c:v>188</c:v>
                </c:pt>
                <c:pt idx="1">
                  <c:v>292</c:v>
                </c:pt>
                <c:pt idx="2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3-49B6-803B-EA17B1A1DF3A}"/>
            </c:ext>
          </c:extLst>
        </c:ser>
        <c:ser>
          <c:idx val="3"/>
          <c:order val="3"/>
          <c:tx>
            <c:strRef>
              <c:f>Sheet1!$P$27</c:f>
              <c:strCache>
                <c:ptCount val="1"/>
                <c:pt idx="0">
                  <c:v>tsmc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Sheet1!$P$29:$P$31</c:f>
              <c:numCache>
                <c:formatCode>General</c:formatCode>
                <c:ptCount val="3"/>
                <c:pt idx="0">
                  <c:v>135</c:v>
                </c:pt>
                <c:pt idx="1">
                  <c:v>229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3-49B6-803B-EA17B1A1DF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1924895"/>
        <c:axId val="1841929471"/>
      </c:lineChart>
      <c:catAx>
        <c:axId val="184192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1929471"/>
        <c:crosses val="autoZero"/>
        <c:auto val="1"/>
        <c:lblAlgn val="ctr"/>
        <c:lblOffset val="100"/>
        <c:noMultiLvlLbl val="0"/>
      </c:catAx>
      <c:valAx>
        <c:axId val="18419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19248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Sheet1!$G$49</c:f>
              <c:strCache>
                <c:ptCount val="1"/>
                <c:pt idx="0">
                  <c:v>google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Sheet1!$F$51:$F$54</c:f>
              <c:strCache>
                <c:ptCount val="4"/>
                <c:pt idx="0">
                  <c:v>0~3</c:v>
                </c:pt>
                <c:pt idx="1">
                  <c:v>4~7</c:v>
                </c:pt>
                <c:pt idx="2">
                  <c:v>8~11</c:v>
                </c:pt>
                <c:pt idx="3">
                  <c:v>12~</c:v>
                </c:pt>
              </c:strCache>
            </c:strRef>
          </c:cat>
          <c:val>
            <c:numRef>
              <c:f>Sheet1!$G$51:$G$54</c:f>
              <c:numCache>
                <c:formatCode>General</c:formatCode>
                <c:ptCount val="4"/>
                <c:pt idx="0">
                  <c:v>214</c:v>
                </c:pt>
                <c:pt idx="1">
                  <c:v>359</c:v>
                </c:pt>
                <c:pt idx="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4-451C-A155-EFB37CD7CC62}"/>
            </c:ext>
          </c:extLst>
        </c:ser>
        <c:ser>
          <c:idx val="1"/>
          <c:order val="1"/>
          <c:tx>
            <c:strRef>
              <c:f>Sheet1!$J$49</c:f>
              <c:strCache>
                <c:ptCount val="1"/>
                <c:pt idx="0">
                  <c:v>amazon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Sheet1!$F$51:$F$54</c:f>
              <c:strCache>
                <c:ptCount val="4"/>
                <c:pt idx="0">
                  <c:v>0~3</c:v>
                </c:pt>
                <c:pt idx="1">
                  <c:v>4~7</c:v>
                </c:pt>
                <c:pt idx="2">
                  <c:v>8~11</c:v>
                </c:pt>
                <c:pt idx="3">
                  <c:v>12~</c:v>
                </c:pt>
              </c:strCache>
            </c:strRef>
          </c:cat>
          <c:val>
            <c:numRef>
              <c:f>Sheet1!$J$51:$J$54</c:f>
              <c:numCache>
                <c:formatCode>General</c:formatCode>
                <c:ptCount val="4"/>
                <c:pt idx="0">
                  <c:v>231</c:v>
                </c:pt>
                <c:pt idx="1">
                  <c:v>220</c:v>
                </c:pt>
                <c:pt idx="2">
                  <c:v>372</c:v>
                </c:pt>
                <c:pt idx="3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4-451C-A155-EFB37CD7CC62}"/>
            </c:ext>
          </c:extLst>
        </c:ser>
        <c:ser>
          <c:idx val="2"/>
          <c:order val="2"/>
          <c:tx>
            <c:strRef>
              <c:f>Sheet1!$M$49</c:f>
              <c:strCache>
                <c:ptCount val="1"/>
                <c:pt idx="0">
                  <c:v>microsoft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Sheet1!$F$51:$F$54</c:f>
              <c:strCache>
                <c:ptCount val="4"/>
                <c:pt idx="0">
                  <c:v>0~3</c:v>
                </c:pt>
                <c:pt idx="1">
                  <c:v>4~7</c:v>
                </c:pt>
                <c:pt idx="2">
                  <c:v>8~11</c:v>
                </c:pt>
                <c:pt idx="3">
                  <c:v>12~</c:v>
                </c:pt>
              </c:strCache>
            </c:strRef>
          </c:cat>
          <c:val>
            <c:numRef>
              <c:f>Sheet1!$M$51:$M$54</c:f>
              <c:numCache>
                <c:formatCode>General</c:formatCode>
                <c:ptCount val="4"/>
                <c:pt idx="0">
                  <c:v>198</c:v>
                </c:pt>
                <c:pt idx="1">
                  <c:v>339</c:v>
                </c:pt>
                <c:pt idx="2">
                  <c:v>394</c:v>
                </c:pt>
                <c:pt idx="3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4-451C-A155-EFB37CD7CC62}"/>
            </c:ext>
          </c:extLst>
        </c:ser>
        <c:ser>
          <c:idx val="3"/>
          <c:order val="3"/>
          <c:tx>
            <c:strRef>
              <c:f>Sheet1!$P$49</c:f>
              <c:strCache>
                <c:ptCount val="1"/>
                <c:pt idx="0">
                  <c:v>tsmc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Sheet1!$F$51:$F$54</c:f>
              <c:strCache>
                <c:ptCount val="4"/>
                <c:pt idx="0">
                  <c:v>0~3</c:v>
                </c:pt>
                <c:pt idx="1">
                  <c:v>4~7</c:v>
                </c:pt>
                <c:pt idx="2">
                  <c:v>8~11</c:v>
                </c:pt>
                <c:pt idx="3">
                  <c:v>12~</c:v>
                </c:pt>
              </c:strCache>
            </c:strRef>
          </c:cat>
          <c:val>
            <c:numRef>
              <c:f>Sheet1!$P$51:$P$54</c:f>
              <c:numCache>
                <c:formatCode>General</c:formatCode>
                <c:ptCount val="4"/>
                <c:pt idx="0">
                  <c:v>185</c:v>
                </c:pt>
                <c:pt idx="1">
                  <c:v>198</c:v>
                </c:pt>
                <c:pt idx="2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4-451C-A155-EFB37CD7CC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544335"/>
        <c:axId val="2092549327"/>
      </c:lineChart>
      <c:catAx>
        <c:axId val="209254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2549327"/>
        <c:crosses val="autoZero"/>
        <c:auto val="1"/>
        <c:lblAlgn val="ctr"/>
        <c:lblOffset val="100"/>
        <c:noMultiLvlLbl val="0"/>
      </c:catAx>
      <c:valAx>
        <c:axId val="20925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25443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32</xdr:row>
      <xdr:rowOff>31750</xdr:rowOff>
    </xdr:from>
    <xdr:to>
      <xdr:col>12</xdr:col>
      <xdr:colOff>536575</xdr:colOff>
      <xdr:row>47</xdr:row>
      <xdr:rowOff>12700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54</xdr:row>
      <xdr:rowOff>152400</xdr:rowOff>
    </xdr:from>
    <xdr:to>
      <xdr:col>13</xdr:col>
      <xdr:colOff>31750</xdr:colOff>
      <xdr:row>69</xdr:row>
      <xdr:rowOff>133350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54"/>
  <sheetViews>
    <sheetView tabSelected="1" topLeftCell="E45" workbookViewId="0">
      <selection activeCell="P46" sqref="P46"/>
    </sheetView>
  </sheetViews>
  <sheetFormatPr defaultRowHeight="14.5" x14ac:dyDescent="0.3"/>
  <cols>
    <col min="6" max="7" width="9.3984375" bestFit="1" customWidth="1"/>
  </cols>
  <sheetData>
    <row r="1" spans="3:24" x14ac:dyDescent="0.3">
      <c r="C1" t="s">
        <v>0</v>
      </c>
      <c r="D1" t="s">
        <v>1</v>
      </c>
      <c r="E1" t="s">
        <v>2</v>
      </c>
      <c r="F1" t="s">
        <v>3</v>
      </c>
      <c r="I1" t="s">
        <v>0</v>
      </c>
      <c r="J1" t="s">
        <v>1</v>
      </c>
      <c r="K1" t="s">
        <v>2</v>
      </c>
      <c r="L1" t="s">
        <v>3</v>
      </c>
      <c r="N1" t="s">
        <v>0</v>
      </c>
      <c r="O1" t="s">
        <v>1</v>
      </c>
      <c r="P1" t="s">
        <v>2</v>
      </c>
      <c r="Q1" t="s">
        <v>3</v>
      </c>
      <c r="T1" t="s">
        <v>0</v>
      </c>
      <c r="U1" t="s">
        <v>1</v>
      </c>
      <c r="V1" t="s">
        <v>2</v>
      </c>
      <c r="W1" t="s">
        <v>3</v>
      </c>
    </row>
    <row r="2" spans="3:24" x14ac:dyDescent="0.3">
      <c r="C2" t="s">
        <v>4</v>
      </c>
      <c r="D2" t="s">
        <v>5</v>
      </c>
      <c r="E2">
        <v>0</v>
      </c>
      <c r="F2">
        <v>210</v>
      </c>
      <c r="I2" t="s">
        <v>10</v>
      </c>
      <c r="J2" t="s">
        <v>11</v>
      </c>
      <c r="K2">
        <v>6</v>
      </c>
      <c r="L2">
        <v>145</v>
      </c>
      <c r="N2" t="s">
        <v>16</v>
      </c>
      <c r="O2">
        <v>59</v>
      </c>
      <c r="P2">
        <v>2</v>
      </c>
      <c r="Q2">
        <v>154</v>
      </c>
      <c r="T2" t="s">
        <v>20</v>
      </c>
      <c r="U2">
        <v>31</v>
      </c>
      <c r="V2">
        <v>2</v>
      </c>
      <c r="W2">
        <v>88</v>
      </c>
    </row>
    <row r="3" spans="3:24" x14ac:dyDescent="0.3">
      <c r="C3" t="s">
        <v>4</v>
      </c>
      <c r="D3" t="s">
        <v>5</v>
      </c>
      <c r="E3">
        <v>0</v>
      </c>
      <c r="F3">
        <v>208</v>
      </c>
      <c r="I3" t="s">
        <v>10</v>
      </c>
      <c r="J3" t="s">
        <v>12</v>
      </c>
      <c r="K3">
        <v>4</v>
      </c>
      <c r="L3">
        <v>181</v>
      </c>
      <c r="N3" t="s">
        <v>16</v>
      </c>
      <c r="O3" t="s">
        <v>17</v>
      </c>
      <c r="P3">
        <v>1</v>
      </c>
      <c r="Q3">
        <v>159</v>
      </c>
      <c r="T3" t="s">
        <v>20</v>
      </c>
      <c r="U3">
        <v>31</v>
      </c>
      <c r="V3">
        <v>1</v>
      </c>
      <c r="W3">
        <v>102</v>
      </c>
    </row>
    <row r="4" spans="3:24" x14ac:dyDescent="0.3">
      <c r="C4" t="s">
        <v>4</v>
      </c>
      <c r="D4" t="s">
        <v>5</v>
      </c>
      <c r="E4">
        <v>2</v>
      </c>
      <c r="F4">
        <v>200</v>
      </c>
      <c r="I4" t="s">
        <v>10</v>
      </c>
      <c r="J4" t="s">
        <v>12</v>
      </c>
      <c r="K4">
        <v>2</v>
      </c>
      <c r="L4">
        <v>190</v>
      </c>
      <c r="N4" t="s">
        <v>16</v>
      </c>
      <c r="O4" t="s">
        <v>18</v>
      </c>
      <c r="P4">
        <v>1</v>
      </c>
      <c r="Q4">
        <v>163</v>
      </c>
      <c r="T4" t="s">
        <v>20</v>
      </c>
      <c r="U4">
        <v>31</v>
      </c>
      <c r="V4">
        <v>1</v>
      </c>
      <c r="W4">
        <v>128</v>
      </c>
    </row>
    <row r="5" spans="3:24" x14ac:dyDescent="0.3">
      <c r="C5" t="s">
        <v>4</v>
      </c>
      <c r="D5" t="s">
        <v>5</v>
      </c>
      <c r="E5">
        <v>3</v>
      </c>
      <c r="F5">
        <v>218</v>
      </c>
      <c r="I5" t="s">
        <v>10</v>
      </c>
      <c r="J5" t="s">
        <v>12</v>
      </c>
      <c r="K5">
        <v>2</v>
      </c>
      <c r="L5">
        <v>190</v>
      </c>
      <c r="N5" t="s">
        <v>16</v>
      </c>
      <c r="O5" t="s">
        <v>18</v>
      </c>
      <c r="P5">
        <v>1</v>
      </c>
      <c r="Q5">
        <v>161</v>
      </c>
      <c r="T5" t="s">
        <v>20</v>
      </c>
      <c r="U5">
        <v>31</v>
      </c>
      <c r="V5">
        <v>4</v>
      </c>
      <c r="W5">
        <v>130</v>
      </c>
    </row>
    <row r="6" spans="3:24" x14ac:dyDescent="0.3">
      <c r="C6" t="s">
        <v>4</v>
      </c>
      <c r="D6" t="s">
        <v>5</v>
      </c>
      <c r="E6">
        <v>3</v>
      </c>
      <c r="F6">
        <v>226</v>
      </c>
      <c r="I6" t="s">
        <v>10</v>
      </c>
      <c r="J6" t="s">
        <v>12</v>
      </c>
      <c r="K6">
        <v>2</v>
      </c>
      <c r="L6">
        <v>205</v>
      </c>
      <c r="M6">
        <f>AVERAGE(K2:K7)</f>
        <v>3.5</v>
      </c>
      <c r="N6" t="s">
        <v>16</v>
      </c>
      <c r="O6" t="s">
        <v>17</v>
      </c>
      <c r="P6">
        <v>2</v>
      </c>
      <c r="Q6">
        <v>175</v>
      </c>
      <c r="T6" t="s">
        <v>20</v>
      </c>
      <c r="U6" t="s">
        <v>21</v>
      </c>
      <c r="V6">
        <v>1</v>
      </c>
      <c r="W6">
        <v>153</v>
      </c>
    </row>
    <row r="7" spans="3:24" x14ac:dyDescent="0.3">
      <c r="C7" t="s">
        <v>4</v>
      </c>
      <c r="D7" t="s">
        <v>5</v>
      </c>
      <c r="E7">
        <v>3</v>
      </c>
      <c r="F7">
        <v>227</v>
      </c>
      <c r="G7">
        <f>AVERAGE(F2:F7)</f>
        <v>214.83333333333334</v>
      </c>
      <c r="H7">
        <f>AVERAGE(E2:E7)</f>
        <v>1.8333333333333333</v>
      </c>
      <c r="I7" t="s">
        <v>10</v>
      </c>
      <c r="J7" t="s">
        <v>8</v>
      </c>
      <c r="K7">
        <v>5</v>
      </c>
      <c r="L7">
        <v>240</v>
      </c>
      <c r="M7">
        <f>AVERAGE(L2:L8)</f>
        <v>197.14285714285714</v>
      </c>
      <c r="N7" t="s">
        <v>16</v>
      </c>
      <c r="O7" t="s">
        <v>17</v>
      </c>
      <c r="P7">
        <v>1</v>
      </c>
      <c r="Q7">
        <v>178</v>
      </c>
      <c r="T7" t="s">
        <v>20</v>
      </c>
      <c r="U7">
        <v>31</v>
      </c>
      <c r="V7">
        <v>4</v>
      </c>
      <c r="W7">
        <v>172</v>
      </c>
      <c r="X7">
        <f>AVERAGE(V2:V8)</f>
        <v>2.2857142857142856</v>
      </c>
    </row>
    <row r="8" spans="3:24" x14ac:dyDescent="0.3">
      <c r="C8" t="s">
        <v>4</v>
      </c>
      <c r="D8" t="s">
        <v>6</v>
      </c>
      <c r="E8">
        <v>8</v>
      </c>
      <c r="F8">
        <v>350</v>
      </c>
      <c r="G8">
        <f>AVERAGE(F8:F10)</f>
        <v>358</v>
      </c>
      <c r="H8">
        <f>AVERAGE(E8:E10)</f>
        <v>8</v>
      </c>
      <c r="I8" t="s">
        <v>10</v>
      </c>
      <c r="J8" t="s">
        <v>13</v>
      </c>
      <c r="K8">
        <v>3</v>
      </c>
      <c r="L8">
        <v>229</v>
      </c>
      <c r="M8">
        <f>AVERAGE(K8:K15)</f>
        <v>8.5</v>
      </c>
      <c r="N8" t="s">
        <v>16</v>
      </c>
      <c r="O8">
        <v>60</v>
      </c>
      <c r="P8">
        <v>1</v>
      </c>
      <c r="Q8">
        <v>205</v>
      </c>
      <c r="T8" t="s">
        <v>20</v>
      </c>
      <c r="U8">
        <v>31</v>
      </c>
      <c r="V8">
        <v>3</v>
      </c>
      <c r="W8">
        <v>175</v>
      </c>
      <c r="X8">
        <f>AVERAGE(W2:W8)</f>
        <v>135.42857142857142</v>
      </c>
    </row>
    <row r="9" spans="3:24" x14ac:dyDescent="0.3">
      <c r="C9" t="s">
        <v>4</v>
      </c>
      <c r="D9" t="s">
        <v>7</v>
      </c>
      <c r="E9">
        <v>7</v>
      </c>
      <c r="F9">
        <v>359</v>
      </c>
      <c r="I9" t="s">
        <v>10</v>
      </c>
      <c r="J9" t="s">
        <v>14</v>
      </c>
      <c r="K9">
        <v>8</v>
      </c>
      <c r="L9">
        <v>287</v>
      </c>
      <c r="M9">
        <f>AVERAGE(L9:L15)</f>
        <v>342.57142857142856</v>
      </c>
      <c r="N9" t="s">
        <v>16</v>
      </c>
      <c r="O9" t="s">
        <v>17</v>
      </c>
      <c r="P9">
        <v>4</v>
      </c>
      <c r="Q9">
        <v>222</v>
      </c>
      <c r="T9" t="s">
        <v>20</v>
      </c>
      <c r="U9">
        <v>32</v>
      </c>
      <c r="V9">
        <v>3</v>
      </c>
      <c r="W9">
        <v>204</v>
      </c>
    </row>
    <row r="10" spans="3:24" x14ac:dyDescent="0.3">
      <c r="C10" t="s">
        <v>4</v>
      </c>
      <c r="D10" t="s">
        <v>8</v>
      </c>
      <c r="E10">
        <v>9</v>
      </c>
      <c r="F10">
        <v>365</v>
      </c>
      <c r="I10" t="s">
        <v>10</v>
      </c>
      <c r="J10" t="s">
        <v>14</v>
      </c>
      <c r="K10">
        <v>7</v>
      </c>
      <c r="L10">
        <v>316</v>
      </c>
      <c r="N10" t="s">
        <v>16</v>
      </c>
      <c r="O10">
        <v>60</v>
      </c>
      <c r="P10">
        <v>2</v>
      </c>
      <c r="Q10">
        <v>229</v>
      </c>
      <c r="R10">
        <f>AVERAGE(P2:P11)</f>
        <v>1.8</v>
      </c>
      <c r="T10" t="s">
        <v>20</v>
      </c>
      <c r="U10">
        <v>32</v>
      </c>
      <c r="V10">
        <v>5</v>
      </c>
      <c r="W10">
        <v>217</v>
      </c>
    </row>
    <row r="11" spans="3:24" x14ac:dyDescent="0.3">
      <c r="C11" t="s">
        <v>4</v>
      </c>
      <c r="D11" t="s">
        <v>9</v>
      </c>
      <c r="E11">
        <v>8</v>
      </c>
      <c r="F11">
        <v>486</v>
      </c>
      <c r="G11">
        <v>486</v>
      </c>
      <c r="H11">
        <v>8</v>
      </c>
      <c r="I11" t="s">
        <v>10</v>
      </c>
      <c r="J11" t="s">
        <v>14</v>
      </c>
      <c r="K11">
        <v>2</v>
      </c>
      <c r="L11">
        <v>344</v>
      </c>
      <c r="N11" t="s">
        <v>16</v>
      </c>
      <c r="O11">
        <v>60</v>
      </c>
      <c r="P11">
        <v>3</v>
      </c>
      <c r="Q11">
        <v>238</v>
      </c>
      <c r="R11">
        <f>AVERAGE(Q2:Q11)</f>
        <v>188.4</v>
      </c>
      <c r="T11" t="s">
        <v>20</v>
      </c>
      <c r="U11">
        <v>31</v>
      </c>
      <c r="V11">
        <v>4</v>
      </c>
      <c r="W11">
        <v>217</v>
      </c>
    </row>
    <row r="12" spans="3:24" x14ac:dyDescent="0.3">
      <c r="I12" t="s">
        <v>10</v>
      </c>
      <c r="J12" t="s">
        <v>14</v>
      </c>
      <c r="K12">
        <v>15</v>
      </c>
      <c r="L12">
        <v>347</v>
      </c>
      <c r="N12" t="s">
        <v>16</v>
      </c>
      <c r="O12">
        <v>62</v>
      </c>
      <c r="P12">
        <v>6</v>
      </c>
      <c r="Q12">
        <v>271</v>
      </c>
      <c r="T12" t="s">
        <v>20</v>
      </c>
      <c r="U12">
        <v>32</v>
      </c>
      <c r="V12">
        <v>3</v>
      </c>
      <c r="W12">
        <v>209</v>
      </c>
    </row>
    <row r="13" spans="3:24" x14ac:dyDescent="0.3">
      <c r="F13">
        <f>AVERAGE(F2:F11)</f>
        <v>284.89999999999998</v>
      </c>
      <c r="I13" t="s">
        <v>10</v>
      </c>
      <c r="J13" t="s">
        <v>14</v>
      </c>
      <c r="K13">
        <v>13</v>
      </c>
      <c r="L13">
        <v>350</v>
      </c>
      <c r="N13" t="s">
        <v>16</v>
      </c>
      <c r="O13">
        <v>62</v>
      </c>
      <c r="P13">
        <v>5</v>
      </c>
      <c r="Q13">
        <v>286</v>
      </c>
      <c r="T13" t="s">
        <v>20</v>
      </c>
      <c r="U13" t="s">
        <v>22</v>
      </c>
      <c r="V13">
        <v>6</v>
      </c>
      <c r="W13">
        <v>223</v>
      </c>
    </row>
    <row r="14" spans="3:24" x14ac:dyDescent="0.3">
      <c r="I14" t="s">
        <v>10</v>
      </c>
      <c r="J14" t="s">
        <v>14</v>
      </c>
      <c r="K14">
        <v>10</v>
      </c>
      <c r="L14">
        <v>374</v>
      </c>
      <c r="N14" t="s">
        <v>16</v>
      </c>
      <c r="O14">
        <v>62</v>
      </c>
      <c r="P14">
        <v>6</v>
      </c>
      <c r="Q14">
        <v>286</v>
      </c>
      <c r="T14" t="s">
        <v>20</v>
      </c>
      <c r="V14">
        <v>7</v>
      </c>
      <c r="W14">
        <v>229</v>
      </c>
    </row>
    <row r="15" spans="3:24" x14ac:dyDescent="0.3">
      <c r="C15">
        <f>AVERAGE(F8,F10,F11)</f>
        <v>400.33333333333331</v>
      </c>
      <c r="I15" t="s">
        <v>10</v>
      </c>
      <c r="J15" t="s">
        <v>14</v>
      </c>
      <c r="K15">
        <v>10</v>
      </c>
      <c r="L15">
        <v>380</v>
      </c>
      <c r="N15" t="s">
        <v>16</v>
      </c>
      <c r="O15" t="s">
        <v>19</v>
      </c>
      <c r="P15">
        <v>12</v>
      </c>
      <c r="Q15">
        <v>295</v>
      </c>
      <c r="T15" t="s">
        <v>20</v>
      </c>
      <c r="U15">
        <v>32</v>
      </c>
      <c r="V15">
        <v>2</v>
      </c>
      <c r="W15">
        <v>250</v>
      </c>
    </row>
    <row r="16" spans="3:24" x14ac:dyDescent="0.3">
      <c r="I16" t="s">
        <v>10</v>
      </c>
      <c r="J16" t="s">
        <v>15</v>
      </c>
      <c r="K16">
        <v>10</v>
      </c>
      <c r="L16">
        <v>450</v>
      </c>
      <c r="N16" t="s">
        <v>16</v>
      </c>
      <c r="O16">
        <v>60</v>
      </c>
      <c r="P16">
        <v>3</v>
      </c>
      <c r="Q16">
        <v>323</v>
      </c>
      <c r="R16">
        <f>AVERAGE(P12:P17)</f>
        <v>7.166666666666667</v>
      </c>
      <c r="T16" t="s">
        <v>20</v>
      </c>
      <c r="U16">
        <v>32</v>
      </c>
      <c r="V16">
        <v>8</v>
      </c>
      <c r="W16">
        <v>241</v>
      </c>
    </row>
    <row r="17" spans="6:24" x14ac:dyDescent="0.3">
      <c r="M17">
        <f>AVERAGE(L4,L5,L6,L8,L11)</f>
        <v>231.6</v>
      </c>
      <c r="N17" t="s">
        <v>16</v>
      </c>
      <c r="O17">
        <v>62</v>
      </c>
      <c r="P17">
        <v>11</v>
      </c>
      <c r="Q17">
        <v>350</v>
      </c>
      <c r="R17">
        <f>AVERAGE(Q12:Q16)</f>
        <v>292.2</v>
      </c>
      <c r="T17" t="s">
        <v>20</v>
      </c>
      <c r="U17">
        <v>32</v>
      </c>
      <c r="V17">
        <v>3</v>
      </c>
      <c r="W17">
        <v>253</v>
      </c>
      <c r="X17">
        <f>AVERAGE(V9:V18)</f>
        <v>4.9000000000000004</v>
      </c>
    </row>
    <row r="18" spans="6:24" x14ac:dyDescent="0.3">
      <c r="M18">
        <f>AVERAGE(L3,L2,L7,L10)</f>
        <v>220.5</v>
      </c>
      <c r="N18" t="s">
        <v>16</v>
      </c>
      <c r="O18" t="s">
        <v>19</v>
      </c>
      <c r="P18">
        <v>6</v>
      </c>
      <c r="Q18">
        <v>360</v>
      </c>
      <c r="T18" t="s">
        <v>20</v>
      </c>
      <c r="U18">
        <v>32</v>
      </c>
      <c r="V18">
        <v>8</v>
      </c>
      <c r="W18">
        <v>256</v>
      </c>
      <c r="X18">
        <f>AVERAGE(W9:W18)</f>
        <v>229.9</v>
      </c>
    </row>
    <row r="19" spans="6:24" x14ac:dyDescent="0.3">
      <c r="M19">
        <f>AVERAGE(L9,L14,L15,L16)</f>
        <v>372.75</v>
      </c>
      <c r="N19" t="s">
        <v>16</v>
      </c>
      <c r="O19" t="s">
        <v>19</v>
      </c>
      <c r="P19">
        <v>10</v>
      </c>
      <c r="Q19">
        <v>371</v>
      </c>
      <c r="T19" t="s">
        <v>20</v>
      </c>
      <c r="U19">
        <v>33</v>
      </c>
      <c r="V19">
        <v>1</v>
      </c>
      <c r="W19">
        <v>290</v>
      </c>
    </row>
    <row r="20" spans="6:24" x14ac:dyDescent="0.3">
      <c r="M20">
        <f>AVERAGE(L12,L13)</f>
        <v>348.5</v>
      </c>
      <c r="N20" t="s">
        <v>16</v>
      </c>
      <c r="O20" t="s">
        <v>19</v>
      </c>
      <c r="P20">
        <v>8</v>
      </c>
      <c r="Q20">
        <v>425</v>
      </c>
      <c r="R20">
        <f>AVERAGE(P18:P25)</f>
        <v>10.25</v>
      </c>
      <c r="T20" t="s">
        <v>20</v>
      </c>
      <c r="U20">
        <v>33</v>
      </c>
      <c r="V20">
        <v>8</v>
      </c>
      <c r="W20">
        <v>301</v>
      </c>
      <c r="X20">
        <f>AVERAGE(W19:W21)</f>
        <v>304.66666666666669</v>
      </c>
    </row>
    <row r="21" spans="6:24" x14ac:dyDescent="0.3">
      <c r="N21" t="s">
        <v>16</v>
      </c>
      <c r="O21">
        <v>64</v>
      </c>
      <c r="P21">
        <v>10</v>
      </c>
      <c r="Q21">
        <v>431</v>
      </c>
      <c r="R21">
        <f>AVERAGE(Q18:Q25)</f>
        <v>431.125</v>
      </c>
      <c r="T21" t="s">
        <v>20</v>
      </c>
      <c r="U21">
        <v>33</v>
      </c>
      <c r="V21">
        <v>8</v>
      </c>
      <c r="W21">
        <v>323</v>
      </c>
      <c r="X21">
        <f>AVERAGE(V19:V21)</f>
        <v>5.666666666666667</v>
      </c>
    </row>
    <row r="22" spans="6:24" x14ac:dyDescent="0.3">
      <c r="N22" t="s">
        <v>16</v>
      </c>
      <c r="O22" t="s">
        <v>19</v>
      </c>
      <c r="P22">
        <v>20</v>
      </c>
      <c r="Q22">
        <v>452</v>
      </c>
    </row>
    <row r="23" spans="6:24" x14ac:dyDescent="0.3">
      <c r="N23" t="s">
        <v>16</v>
      </c>
      <c r="O23" t="s">
        <v>19</v>
      </c>
      <c r="P23">
        <v>19</v>
      </c>
      <c r="Q23">
        <v>461</v>
      </c>
      <c r="R23">
        <f>AVERAGE(Q2:Q8,Q10,Q11,Q16)</f>
        <v>198.5</v>
      </c>
      <c r="X23">
        <f>AVERAGE(W19,W17,W15,W12,W9,W8,W6,W2:W3,W4)</f>
        <v>185.2</v>
      </c>
    </row>
    <row r="24" spans="6:24" x14ac:dyDescent="0.3">
      <c r="N24" t="s">
        <v>16</v>
      </c>
      <c r="O24">
        <v>63</v>
      </c>
      <c r="P24">
        <v>5</v>
      </c>
      <c r="Q24">
        <v>463</v>
      </c>
      <c r="R24">
        <f>AVERAGE(Q9,Q12,Q13,Q14,Q18,Q24,Q25)</f>
        <v>339.14285714285717</v>
      </c>
      <c r="X24">
        <f>AVERAGE(W5,W7,W11,W10,W13,W14)</f>
        <v>198</v>
      </c>
    </row>
    <row r="25" spans="6:24" x14ac:dyDescent="0.3">
      <c r="N25" t="s">
        <v>16</v>
      </c>
      <c r="O25">
        <v>62</v>
      </c>
      <c r="P25">
        <v>4</v>
      </c>
      <c r="Q25">
        <v>486</v>
      </c>
      <c r="R25">
        <f>AVERAGE(Q17,Q19,Q20,Q21)</f>
        <v>394.25</v>
      </c>
      <c r="X25">
        <f>AVERAGE(W16,W18,W20,W21)</f>
        <v>280.25</v>
      </c>
    </row>
    <row r="26" spans="6:24" x14ac:dyDescent="0.3">
      <c r="R26">
        <f>AVERAGE(Q23,Q22)</f>
        <v>456.5</v>
      </c>
    </row>
    <row r="27" spans="6:24" x14ac:dyDescent="0.3">
      <c r="F27" s="1"/>
      <c r="G27" s="3" t="s">
        <v>23</v>
      </c>
      <c r="H27" s="3"/>
      <c r="I27" s="3"/>
      <c r="J27" s="5" t="s">
        <v>24</v>
      </c>
      <c r="K27" s="5"/>
      <c r="L27" s="5"/>
      <c r="M27" s="6" t="s">
        <v>16</v>
      </c>
      <c r="N27" s="6"/>
      <c r="O27" s="6"/>
      <c r="P27" s="2" t="s">
        <v>25</v>
      </c>
      <c r="Q27" s="2"/>
      <c r="R27" s="2"/>
    </row>
    <row r="28" spans="6:24" x14ac:dyDescent="0.3">
      <c r="F28" s="4" t="s">
        <v>29</v>
      </c>
      <c r="G28" s="4" t="s">
        <v>26</v>
      </c>
      <c r="H28" s="4" t="s">
        <v>27</v>
      </c>
      <c r="I28" s="4" t="s">
        <v>28</v>
      </c>
      <c r="J28" s="4" t="s">
        <v>26</v>
      </c>
      <c r="K28" s="4" t="s">
        <v>27</v>
      </c>
      <c r="L28" s="4" t="s">
        <v>28</v>
      </c>
      <c r="M28" s="4" t="s">
        <v>26</v>
      </c>
      <c r="N28" s="4" t="s">
        <v>27</v>
      </c>
      <c r="O28" s="4" t="s">
        <v>28</v>
      </c>
      <c r="P28" s="4" t="s">
        <v>26</v>
      </c>
      <c r="Q28" s="4" t="s">
        <v>27</v>
      </c>
      <c r="R28" s="4" t="s">
        <v>28</v>
      </c>
    </row>
    <row r="29" spans="6:24" x14ac:dyDescent="0.3">
      <c r="F29" s="1">
        <v>1</v>
      </c>
      <c r="G29" s="1">
        <v>214</v>
      </c>
      <c r="H29" s="1">
        <v>1.83</v>
      </c>
      <c r="I29" s="1">
        <v>4</v>
      </c>
      <c r="J29" s="1">
        <v>191</v>
      </c>
      <c r="K29" s="1">
        <v>3.5</v>
      </c>
      <c r="L29" s="1">
        <v>6</v>
      </c>
      <c r="M29" s="1">
        <v>188</v>
      </c>
      <c r="N29" s="1">
        <v>1.8</v>
      </c>
      <c r="O29" s="1">
        <v>10</v>
      </c>
      <c r="P29" s="1">
        <v>135</v>
      </c>
      <c r="Q29" s="1">
        <v>2.2799999999999998</v>
      </c>
      <c r="R29" s="1">
        <v>7</v>
      </c>
    </row>
    <row r="30" spans="6:24" x14ac:dyDescent="0.3">
      <c r="F30" s="1">
        <v>2</v>
      </c>
      <c r="G30" s="1">
        <v>358</v>
      </c>
      <c r="H30" s="1">
        <v>8</v>
      </c>
      <c r="I30" s="1">
        <v>3</v>
      </c>
      <c r="J30" s="1">
        <v>342</v>
      </c>
      <c r="K30" s="1">
        <v>8.5</v>
      </c>
      <c r="L30" s="1">
        <v>8</v>
      </c>
      <c r="M30" s="1">
        <v>292</v>
      </c>
      <c r="N30" s="1">
        <v>7.1</v>
      </c>
      <c r="O30" s="1">
        <v>7</v>
      </c>
      <c r="P30" s="1">
        <v>229</v>
      </c>
      <c r="Q30" s="1">
        <v>4.9000000000000004</v>
      </c>
      <c r="R30" s="1">
        <v>9</v>
      </c>
    </row>
    <row r="31" spans="6:24" x14ac:dyDescent="0.3">
      <c r="F31" s="1">
        <v>3</v>
      </c>
      <c r="G31" s="1">
        <v>486</v>
      </c>
      <c r="H31" s="1">
        <v>8</v>
      </c>
      <c r="I31" s="1">
        <v>1</v>
      </c>
      <c r="J31" s="1">
        <v>450</v>
      </c>
      <c r="K31" s="1">
        <v>10</v>
      </c>
      <c r="L31" s="1">
        <v>1</v>
      </c>
      <c r="M31" s="1">
        <v>431</v>
      </c>
      <c r="N31" s="1">
        <v>10.25</v>
      </c>
      <c r="O31" s="1">
        <v>8</v>
      </c>
      <c r="P31" s="1">
        <v>304</v>
      </c>
      <c r="Q31" s="1">
        <v>5.6</v>
      </c>
      <c r="R31" s="1">
        <v>3</v>
      </c>
    </row>
    <row r="49" spans="6:18" x14ac:dyDescent="0.3">
      <c r="F49" s="1"/>
      <c r="G49" s="3" t="s">
        <v>23</v>
      </c>
      <c r="H49" s="3"/>
      <c r="I49" s="3"/>
      <c r="J49" s="5" t="s">
        <v>24</v>
      </c>
      <c r="K49" s="5"/>
      <c r="L49" s="5"/>
      <c r="M49" s="6" t="s">
        <v>16</v>
      </c>
      <c r="N49" s="6"/>
      <c r="O49" s="6"/>
      <c r="P49" s="2" t="s">
        <v>25</v>
      </c>
      <c r="Q49" s="2"/>
      <c r="R49" s="2"/>
    </row>
    <row r="50" spans="6:18" x14ac:dyDescent="0.3">
      <c r="F50" s="4" t="s">
        <v>29</v>
      </c>
      <c r="G50" s="4" t="s">
        <v>26</v>
      </c>
      <c r="H50" s="4" t="s">
        <v>27</v>
      </c>
      <c r="I50" s="4" t="s">
        <v>28</v>
      </c>
      <c r="J50" s="4" t="s">
        <v>26</v>
      </c>
      <c r="K50" s="4" t="s">
        <v>27</v>
      </c>
      <c r="L50" s="4" t="s">
        <v>28</v>
      </c>
      <c r="M50" s="4" t="s">
        <v>26</v>
      </c>
      <c r="N50" s="4" t="s">
        <v>27</v>
      </c>
      <c r="O50" s="4" t="s">
        <v>28</v>
      </c>
      <c r="P50" s="4" t="s">
        <v>26</v>
      </c>
      <c r="Q50" s="4" t="s">
        <v>27</v>
      </c>
      <c r="R50" s="4" t="s">
        <v>28</v>
      </c>
    </row>
    <row r="51" spans="6:18" x14ac:dyDescent="0.3">
      <c r="F51" s="1" t="s">
        <v>30</v>
      </c>
      <c r="G51" s="1">
        <v>214</v>
      </c>
      <c r="H51" s="1"/>
      <c r="I51" s="1">
        <v>4</v>
      </c>
      <c r="J51" s="1">
        <v>231</v>
      </c>
      <c r="K51" s="1"/>
      <c r="L51" s="1">
        <v>5</v>
      </c>
      <c r="M51" s="1">
        <v>198</v>
      </c>
      <c r="N51" s="1"/>
      <c r="O51" s="1">
        <v>10</v>
      </c>
      <c r="P51" s="1">
        <v>185</v>
      </c>
      <c r="Q51" s="1"/>
      <c r="R51" s="1">
        <v>10</v>
      </c>
    </row>
    <row r="52" spans="6:18" x14ac:dyDescent="0.3">
      <c r="F52" s="1" t="s">
        <v>31</v>
      </c>
      <c r="G52" s="1">
        <v>359</v>
      </c>
      <c r="H52" s="1"/>
      <c r="I52" s="1">
        <v>1</v>
      </c>
      <c r="J52" s="1">
        <v>220</v>
      </c>
      <c r="K52" s="1"/>
      <c r="L52" s="1">
        <v>4</v>
      </c>
      <c r="M52" s="1">
        <v>339</v>
      </c>
      <c r="N52" s="1"/>
      <c r="O52" s="1">
        <v>7</v>
      </c>
      <c r="P52" s="1">
        <v>198</v>
      </c>
      <c r="Q52" s="1"/>
      <c r="R52" s="1">
        <v>6</v>
      </c>
    </row>
    <row r="53" spans="6:18" x14ac:dyDescent="0.3">
      <c r="F53" s="1" t="s">
        <v>32</v>
      </c>
      <c r="G53" s="1">
        <v>400</v>
      </c>
      <c r="H53" s="1"/>
      <c r="I53" s="1">
        <v>3</v>
      </c>
      <c r="J53" s="1">
        <v>372</v>
      </c>
      <c r="K53" s="1"/>
      <c r="L53" s="1">
        <v>4</v>
      </c>
      <c r="M53" s="1">
        <v>394</v>
      </c>
      <c r="N53" s="1"/>
      <c r="O53" s="1">
        <v>4</v>
      </c>
      <c r="P53" s="1">
        <v>280</v>
      </c>
      <c r="Q53" s="1"/>
      <c r="R53" s="1">
        <v>4</v>
      </c>
    </row>
    <row r="54" spans="6:18" x14ac:dyDescent="0.3">
      <c r="F54" s="7" t="s">
        <v>33</v>
      </c>
      <c r="I54" s="7">
        <v>0</v>
      </c>
      <c r="J54" s="7">
        <v>348</v>
      </c>
      <c r="L54" s="7">
        <v>2</v>
      </c>
      <c r="M54" s="7">
        <v>456</v>
      </c>
      <c r="O54" s="7">
        <v>2</v>
      </c>
      <c r="R54" s="7">
        <v>0</v>
      </c>
    </row>
  </sheetData>
  <autoFilter ref="C1:Q53"/>
  <mergeCells count="8">
    <mergeCell ref="G27:I27"/>
    <mergeCell ref="J27:L27"/>
    <mergeCell ref="M27:O27"/>
    <mergeCell ref="P27:R27"/>
    <mergeCell ref="G49:I49"/>
    <mergeCell ref="J49:L49"/>
    <mergeCell ref="M49:O49"/>
    <mergeCell ref="P49:R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yawen</dc:creator>
  <cp:lastModifiedBy>yawen</cp:lastModifiedBy>
  <dcterms:created xsi:type="dcterms:W3CDTF">2015-06-05T18:17:20Z</dcterms:created>
  <dcterms:modified xsi:type="dcterms:W3CDTF">2022-09-29T14:58:08Z</dcterms:modified>
</cp:coreProperties>
</file>