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240" yWindow="75" windowWidth="18060" windowHeight="10875" tabRatio="776"/>
  </bookViews>
  <sheets>
    <sheet name="Borclar" sheetId="1" r:id="rId1"/>
    <sheet name="Merkez Stok" sheetId="2" r:id="rId2"/>
    <sheet name="Servis 1 Stok" sheetId="3" r:id="rId3"/>
    <sheet name="Servis 2 Stok" sheetId="4" r:id="rId4"/>
    <sheet name="Servis 3 Stok" sheetId="5" r:id="rId5"/>
    <sheet name="Satishlar " sheetId="7" r:id="rId6"/>
    <sheet name="Musteri Borclari" sheetId="8" r:id="rId7"/>
    <sheet name="Kassa mart" sheetId="9" r:id="rId8"/>
    <sheet name="Kassa aprel" sheetId="10" r:id="rId9"/>
  </sheets>
  <calcPr calcId="125725"/>
</workbook>
</file>

<file path=xl/calcChain.xml><?xml version="1.0" encoding="utf-8"?>
<calcChain xmlns="http://schemas.openxmlformats.org/spreadsheetml/2006/main">
  <c r="H5" i="2"/>
  <c r="E349" i="9" l="1"/>
  <c r="F4" i="3"/>
  <c r="E1084" i="10"/>
  <c r="C1084"/>
  <c r="E1049"/>
  <c r="C1049"/>
  <c r="E1014"/>
  <c r="C1014"/>
  <c r="E979"/>
  <c r="C979"/>
  <c r="E944"/>
  <c r="C944"/>
  <c r="E909"/>
  <c r="C909"/>
  <c r="E874"/>
  <c r="C874"/>
  <c r="E839"/>
  <c r="C839"/>
  <c r="E804"/>
  <c r="C804"/>
  <c r="E769"/>
  <c r="C769"/>
  <c r="E734"/>
  <c r="C734"/>
  <c r="E699"/>
  <c r="C699"/>
  <c r="E664"/>
  <c r="C664"/>
  <c r="E629"/>
  <c r="C629"/>
  <c r="I595"/>
  <c r="E594"/>
  <c r="C594"/>
  <c r="E559"/>
  <c r="C559"/>
  <c r="E524"/>
  <c r="C524"/>
  <c r="E489"/>
  <c r="C489"/>
  <c r="E454"/>
  <c r="C454"/>
  <c r="E419"/>
  <c r="C419"/>
  <c r="E384"/>
  <c r="C384"/>
  <c r="E349"/>
  <c r="C349"/>
  <c r="E314"/>
  <c r="C314"/>
  <c r="E279"/>
  <c r="C279"/>
  <c r="E244"/>
  <c r="C244"/>
  <c r="E209"/>
  <c r="C209"/>
  <c r="E174"/>
  <c r="C174"/>
  <c r="E139"/>
  <c r="C139"/>
  <c r="E104"/>
  <c r="C104"/>
  <c r="E68"/>
  <c r="C68"/>
  <c r="E38"/>
  <c r="E73" s="1"/>
  <c r="E109" s="1"/>
  <c r="E144" s="1"/>
  <c r="E179" s="1"/>
  <c r="E214" s="1"/>
  <c r="E249" s="1"/>
  <c r="E284" s="1"/>
  <c r="E319" s="1"/>
  <c r="E354" s="1"/>
  <c r="E389" s="1"/>
  <c r="E424" s="1"/>
  <c r="E459" s="1"/>
  <c r="E494" s="1"/>
  <c r="E529" s="1"/>
  <c r="E564" s="1"/>
  <c r="E599" s="1"/>
  <c r="E634" s="1"/>
  <c r="E669" s="1"/>
  <c r="E704" s="1"/>
  <c r="E739" s="1"/>
  <c r="E774" s="1"/>
  <c r="E809" s="1"/>
  <c r="E844" s="1"/>
  <c r="E879" s="1"/>
  <c r="E914" s="1"/>
  <c r="E949" s="1"/>
  <c r="E984" s="1"/>
  <c r="E1019" s="1"/>
  <c r="E1054" s="1"/>
  <c r="E33"/>
  <c r="C33"/>
  <c r="E34" s="1"/>
  <c r="C40" s="1"/>
  <c r="D842" i="7"/>
  <c r="E69" i="10" l="1"/>
  <c r="C75" s="1"/>
  <c r="C69"/>
  <c r="C34"/>
  <c r="E70" i="8"/>
  <c r="F629" i="7"/>
  <c r="C629"/>
  <c r="F581"/>
  <c r="F296"/>
  <c r="I595" i="9"/>
  <c r="F410" i="7"/>
  <c r="F437"/>
  <c r="F438"/>
  <c r="E384" i="9"/>
  <c r="C33"/>
  <c r="E33"/>
  <c r="E34"/>
  <c r="C40" s="1"/>
  <c r="C68"/>
  <c r="E68"/>
  <c r="E69"/>
  <c r="C75" s="1"/>
  <c r="C104"/>
  <c r="E104"/>
  <c r="C139"/>
  <c r="E139"/>
  <c r="C174"/>
  <c r="E174"/>
  <c r="C209"/>
  <c r="E209"/>
  <c r="C244"/>
  <c r="E244"/>
  <c r="C279"/>
  <c r="E279"/>
  <c r="C314"/>
  <c r="E314"/>
  <c r="C349"/>
  <c r="C384"/>
  <c r="C419"/>
  <c r="E419"/>
  <c r="C454"/>
  <c r="E454"/>
  <c r="C489"/>
  <c r="E489"/>
  <c r="C524"/>
  <c r="E524"/>
  <c r="C559"/>
  <c r="E559"/>
  <c r="C594"/>
  <c r="E594"/>
  <c r="C629"/>
  <c r="E629"/>
  <c r="C664"/>
  <c r="E664"/>
  <c r="C699"/>
  <c r="E699"/>
  <c r="C734"/>
  <c r="E734"/>
  <c r="C769"/>
  <c r="E769"/>
  <c r="C804"/>
  <c r="E804"/>
  <c r="C839"/>
  <c r="E839"/>
  <c r="C874"/>
  <c r="E874"/>
  <c r="C909"/>
  <c r="E909"/>
  <c r="C944"/>
  <c r="E944"/>
  <c r="C979"/>
  <c r="E979"/>
  <c r="C1014"/>
  <c r="E1014"/>
  <c r="C1049"/>
  <c r="E1049"/>
  <c r="C1084"/>
  <c r="E1084"/>
  <c r="E38"/>
  <c r="E73" s="1"/>
  <c r="E109"/>
  <c r="E144" s="1"/>
  <c r="E179" s="1"/>
  <c r="E214" s="1"/>
  <c r="E249" s="1"/>
  <c r="E284" s="1"/>
  <c r="E319" s="1"/>
  <c r="E354" s="1"/>
  <c r="E389" s="1"/>
  <c r="E424" s="1"/>
  <c r="E459" s="1"/>
  <c r="E494" s="1"/>
  <c r="E529" s="1"/>
  <c r="E564" s="1"/>
  <c r="E599" s="1"/>
  <c r="E634" s="1"/>
  <c r="E669" s="1"/>
  <c r="E704" s="1"/>
  <c r="E739" s="1"/>
  <c r="E774" s="1"/>
  <c r="E809" s="1"/>
  <c r="E844" s="1"/>
  <c r="E879" s="1"/>
  <c r="E914" s="1"/>
  <c r="E949" s="1"/>
  <c r="E984" s="1"/>
  <c r="E1019" s="1"/>
  <c r="E1054" s="1"/>
  <c r="C34"/>
  <c r="O70" i="8"/>
  <c r="L6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J70"/>
  <c r="G6"/>
  <c r="G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Q816" i="7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15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788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61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34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07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680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53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26"/>
  <c r="C627"/>
  <c r="C628"/>
  <c r="C630"/>
  <c r="C631"/>
  <c r="C632"/>
  <c r="C633"/>
  <c r="C634"/>
  <c r="C635"/>
  <c r="C636"/>
  <c r="C637"/>
  <c r="C638"/>
  <c r="C639"/>
  <c r="C640"/>
  <c r="C641"/>
  <c r="C642"/>
  <c r="C643"/>
  <c r="C644"/>
  <c r="C645"/>
  <c r="C626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599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72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45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18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491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64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37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10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383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56"/>
  <c r="J375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56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29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02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75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48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21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194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67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40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13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86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59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32"/>
  <c r="C36"/>
  <c r="C37"/>
  <c r="C38"/>
  <c r="C39"/>
  <c r="C40"/>
  <c r="C41"/>
  <c r="C42"/>
  <c r="C43"/>
  <c r="C44"/>
  <c r="C45"/>
  <c r="C46"/>
  <c r="C47"/>
  <c r="C48"/>
  <c r="C49"/>
  <c r="C50"/>
  <c r="C51"/>
  <c r="C33"/>
  <c r="C34"/>
  <c r="C35"/>
  <c r="C32"/>
  <c r="C9"/>
  <c r="C10"/>
  <c r="C847" s="1"/>
  <c r="C11"/>
  <c r="C12"/>
  <c r="C849" s="1"/>
  <c r="C13"/>
  <c r="C14"/>
  <c r="C851" s="1"/>
  <c r="C15"/>
  <c r="C16"/>
  <c r="C853" s="1"/>
  <c r="C17"/>
  <c r="C18"/>
  <c r="C855" s="1"/>
  <c r="C19"/>
  <c r="C20"/>
  <c r="C857" s="1"/>
  <c r="C21"/>
  <c r="C22"/>
  <c r="C859" s="1"/>
  <c r="C23"/>
  <c r="C24"/>
  <c r="C861" s="1"/>
  <c r="J9"/>
  <c r="J10"/>
  <c r="J847" s="1"/>
  <c r="J11"/>
  <c r="J12"/>
  <c r="J849" s="1"/>
  <c r="J13"/>
  <c r="J14"/>
  <c r="J851" s="1"/>
  <c r="J15"/>
  <c r="J16"/>
  <c r="J853" s="1"/>
  <c r="J17"/>
  <c r="J18"/>
  <c r="J855" s="1"/>
  <c r="J19"/>
  <c r="J20"/>
  <c r="J857" s="1"/>
  <c r="J21"/>
  <c r="J858" s="1"/>
  <c r="J22"/>
  <c r="J859" s="1"/>
  <c r="J23"/>
  <c r="J24"/>
  <c r="J861" s="1"/>
  <c r="Q10"/>
  <c r="Q11"/>
  <c r="Q848" s="1"/>
  <c r="Q12"/>
  <c r="Q13"/>
  <c r="Q850" s="1"/>
  <c r="Q14"/>
  <c r="Q851" s="1"/>
  <c r="Q15"/>
  <c r="Q852" s="1"/>
  <c r="Q16"/>
  <c r="Q17"/>
  <c r="Q854" s="1"/>
  <c r="Q18"/>
  <c r="Q19"/>
  <c r="Q856" s="1"/>
  <c r="Q20"/>
  <c r="Q21"/>
  <c r="Q858" s="1"/>
  <c r="Q22"/>
  <c r="Q23"/>
  <c r="Q860" s="1"/>
  <c r="Q24"/>
  <c r="Q6"/>
  <c r="Q843" s="1"/>
  <c r="Q7"/>
  <c r="Q8"/>
  <c r="Q845" s="1"/>
  <c r="Q9"/>
  <c r="Q5"/>
  <c r="Q842" s="1"/>
  <c r="J6"/>
  <c r="J7"/>
  <c r="J844" s="1"/>
  <c r="J8"/>
  <c r="J5"/>
  <c r="J842" s="1"/>
  <c r="V843"/>
  <c r="G843"/>
  <c r="N843"/>
  <c r="U843"/>
  <c r="V844"/>
  <c r="G844"/>
  <c r="N844"/>
  <c r="U844"/>
  <c r="V845"/>
  <c r="G845"/>
  <c r="N845"/>
  <c r="U845"/>
  <c r="V846"/>
  <c r="G846"/>
  <c r="N846"/>
  <c r="U846"/>
  <c r="V847"/>
  <c r="G847"/>
  <c r="N847"/>
  <c r="U847"/>
  <c r="V848"/>
  <c r="G848"/>
  <c r="N848"/>
  <c r="U848"/>
  <c r="V849"/>
  <c r="G849"/>
  <c r="N849"/>
  <c r="U849"/>
  <c r="V850"/>
  <c r="G850"/>
  <c r="N850"/>
  <c r="U850"/>
  <c r="V851"/>
  <c r="G851"/>
  <c r="N851"/>
  <c r="U851"/>
  <c r="V852"/>
  <c r="G852"/>
  <c r="N852"/>
  <c r="U852"/>
  <c r="V853"/>
  <c r="G853"/>
  <c r="N853"/>
  <c r="U853"/>
  <c r="V854"/>
  <c r="G854"/>
  <c r="N854"/>
  <c r="U854"/>
  <c r="V855"/>
  <c r="G855"/>
  <c r="N855"/>
  <c r="U855"/>
  <c r="V856"/>
  <c r="G856"/>
  <c r="N856"/>
  <c r="U856"/>
  <c r="V857"/>
  <c r="G857"/>
  <c r="N857"/>
  <c r="U857"/>
  <c r="V858"/>
  <c r="G858"/>
  <c r="N858"/>
  <c r="U858"/>
  <c r="V859"/>
  <c r="G859"/>
  <c r="N859"/>
  <c r="U859"/>
  <c r="V860"/>
  <c r="G860"/>
  <c r="N860"/>
  <c r="U860"/>
  <c r="V861"/>
  <c r="E23" i="2"/>
  <c r="G861" i="7"/>
  <c r="N861"/>
  <c r="U861"/>
  <c r="F23" i="2"/>
  <c r="V842" i="7"/>
  <c r="G842"/>
  <c r="N842"/>
  <c r="U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F23" i="5" s="1"/>
  <c r="G23" s="1"/>
  <c r="R842" i="7"/>
  <c r="F4" i="5" s="1"/>
  <c r="E23"/>
  <c r="E4"/>
  <c r="K843" i="7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F23" i="4" s="1"/>
  <c r="E23"/>
  <c r="K842" i="7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F22" i="3"/>
  <c r="D861" i="7"/>
  <c r="F23" i="3" s="1"/>
  <c r="E23"/>
  <c r="G23" s="1"/>
  <c r="T863" i="7"/>
  <c r="T5"/>
  <c r="T32"/>
  <c r="T59"/>
  <c r="T86"/>
  <c r="T113"/>
  <c r="T140"/>
  <c r="T167"/>
  <c r="T194"/>
  <c r="T221"/>
  <c r="T248"/>
  <c r="T275"/>
  <c r="T302"/>
  <c r="T329"/>
  <c r="T356"/>
  <c r="T383"/>
  <c r="T410"/>
  <c r="T437"/>
  <c r="T464"/>
  <c r="T491"/>
  <c r="T518"/>
  <c r="T545"/>
  <c r="T572"/>
  <c r="T599"/>
  <c r="T626"/>
  <c r="T653"/>
  <c r="T680"/>
  <c r="T707"/>
  <c r="T734"/>
  <c r="T761"/>
  <c r="T788"/>
  <c r="T815"/>
  <c r="T6"/>
  <c r="T33"/>
  <c r="T60"/>
  <c r="T87"/>
  <c r="T114"/>
  <c r="T141"/>
  <c r="T168"/>
  <c r="T195"/>
  <c r="T222"/>
  <c r="T249"/>
  <c r="T276"/>
  <c r="T303"/>
  <c r="T330"/>
  <c r="T357"/>
  <c r="T384"/>
  <c r="T411"/>
  <c r="T438"/>
  <c r="T465"/>
  <c r="T492"/>
  <c r="T519"/>
  <c r="T546"/>
  <c r="T573"/>
  <c r="T600"/>
  <c r="T627"/>
  <c r="T654"/>
  <c r="T681"/>
  <c r="T708"/>
  <c r="T735"/>
  <c r="T762"/>
  <c r="T789"/>
  <c r="T816"/>
  <c r="T7"/>
  <c r="T34"/>
  <c r="T61"/>
  <c r="T88"/>
  <c r="T115"/>
  <c r="T142"/>
  <c r="T169"/>
  <c r="T196"/>
  <c r="T223"/>
  <c r="T250"/>
  <c r="T277"/>
  <c r="T304"/>
  <c r="T331"/>
  <c r="T358"/>
  <c r="T385"/>
  <c r="T412"/>
  <c r="T439"/>
  <c r="T466"/>
  <c r="T493"/>
  <c r="T520"/>
  <c r="T547"/>
  <c r="T574"/>
  <c r="T601"/>
  <c r="T628"/>
  <c r="T655"/>
  <c r="T682"/>
  <c r="T709"/>
  <c r="T736"/>
  <c r="T763"/>
  <c r="T790"/>
  <c r="T817"/>
  <c r="T8"/>
  <c r="T35"/>
  <c r="T62"/>
  <c r="T89"/>
  <c r="T116"/>
  <c r="T143"/>
  <c r="T170"/>
  <c r="T197"/>
  <c r="T224"/>
  <c r="T251"/>
  <c r="T278"/>
  <c r="T305"/>
  <c r="T332"/>
  <c r="T359"/>
  <c r="T386"/>
  <c r="T413"/>
  <c r="T440"/>
  <c r="T467"/>
  <c r="T494"/>
  <c r="T521"/>
  <c r="T548"/>
  <c r="T575"/>
  <c r="T602"/>
  <c r="T629"/>
  <c r="T656"/>
  <c r="T683"/>
  <c r="T710"/>
  <c r="T737"/>
  <c r="T764"/>
  <c r="T791"/>
  <c r="T818"/>
  <c r="T9"/>
  <c r="T36"/>
  <c r="T63"/>
  <c r="T90"/>
  <c r="T117"/>
  <c r="T144"/>
  <c r="T171"/>
  <c r="T198"/>
  <c r="T225"/>
  <c r="T252"/>
  <c r="T279"/>
  <c r="T306"/>
  <c r="T333"/>
  <c r="T360"/>
  <c r="T387"/>
  <c r="T414"/>
  <c r="T441"/>
  <c r="T468"/>
  <c r="T495"/>
  <c r="T522"/>
  <c r="T549"/>
  <c r="T576"/>
  <c r="T603"/>
  <c r="T630"/>
  <c r="T657"/>
  <c r="T684"/>
  <c r="T711"/>
  <c r="T738"/>
  <c r="T765"/>
  <c r="T792"/>
  <c r="T819"/>
  <c r="T10"/>
  <c r="T37"/>
  <c r="T64"/>
  <c r="T91"/>
  <c r="T118"/>
  <c r="T145"/>
  <c r="T172"/>
  <c r="T199"/>
  <c r="T226"/>
  <c r="T253"/>
  <c r="T280"/>
  <c r="T307"/>
  <c r="T334"/>
  <c r="T361"/>
  <c r="T388"/>
  <c r="T415"/>
  <c r="T442"/>
  <c r="T469"/>
  <c r="T496"/>
  <c r="T523"/>
  <c r="T550"/>
  <c r="T577"/>
  <c r="T604"/>
  <c r="T631"/>
  <c r="T658"/>
  <c r="T685"/>
  <c r="T712"/>
  <c r="T739"/>
  <c r="T766"/>
  <c r="T793"/>
  <c r="T820"/>
  <c r="T11"/>
  <c r="T38"/>
  <c r="T65"/>
  <c r="T92"/>
  <c r="T119"/>
  <c r="T146"/>
  <c r="T173"/>
  <c r="T200"/>
  <c r="T227"/>
  <c r="T254"/>
  <c r="T281"/>
  <c r="T308"/>
  <c r="T335"/>
  <c r="T362"/>
  <c r="T389"/>
  <c r="T416"/>
  <c r="T443"/>
  <c r="T470"/>
  <c r="T497"/>
  <c r="T524"/>
  <c r="T551"/>
  <c r="T578"/>
  <c r="T605"/>
  <c r="T632"/>
  <c r="T659"/>
  <c r="T686"/>
  <c r="T713"/>
  <c r="T740"/>
  <c r="T767"/>
  <c r="T794"/>
  <c r="T821"/>
  <c r="T12"/>
  <c r="T39"/>
  <c r="T66"/>
  <c r="T93"/>
  <c r="T120"/>
  <c r="T147"/>
  <c r="T174"/>
  <c r="T201"/>
  <c r="T228"/>
  <c r="T255"/>
  <c r="T282"/>
  <c r="T309"/>
  <c r="T336"/>
  <c r="T363"/>
  <c r="T390"/>
  <c r="T417"/>
  <c r="T444"/>
  <c r="T471"/>
  <c r="T498"/>
  <c r="T525"/>
  <c r="T552"/>
  <c r="T579"/>
  <c r="T606"/>
  <c r="T633"/>
  <c r="T660"/>
  <c r="T687"/>
  <c r="T714"/>
  <c r="T741"/>
  <c r="T768"/>
  <c r="T795"/>
  <c r="T822"/>
  <c r="T13"/>
  <c r="T40"/>
  <c r="T67"/>
  <c r="T94"/>
  <c r="T121"/>
  <c r="T148"/>
  <c r="T175"/>
  <c r="T202"/>
  <c r="T229"/>
  <c r="T256"/>
  <c r="T283"/>
  <c r="T310"/>
  <c r="T337"/>
  <c r="T364"/>
  <c r="T391"/>
  <c r="T418"/>
  <c r="T445"/>
  <c r="T472"/>
  <c r="T499"/>
  <c r="T526"/>
  <c r="T553"/>
  <c r="T580"/>
  <c r="T607"/>
  <c r="T634"/>
  <c r="T661"/>
  <c r="T688"/>
  <c r="T715"/>
  <c r="T742"/>
  <c r="T769"/>
  <c r="T796"/>
  <c r="T823"/>
  <c r="T850"/>
  <c r="T14"/>
  <c r="T41"/>
  <c r="T68"/>
  <c r="T95"/>
  <c r="T122"/>
  <c r="T149"/>
  <c r="T176"/>
  <c r="T203"/>
  <c r="T230"/>
  <c r="T257"/>
  <c r="T284"/>
  <c r="T311"/>
  <c r="T338"/>
  <c r="T365"/>
  <c r="T392"/>
  <c r="T419"/>
  <c r="T446"/>
  <c r="T473"/>
  <c r="T500"/>
  <c r="T527"/>
  <c r="T554"/>
  <c r="T581"/>
  <c r="T608"/>
  <c r="T635"/>
  <c r="T662"/>
  <c r="T689"/>
  <c r="T716"/>
  <c r="T743"/>
  <c r="T770"/>
  <c r="T797"/>
  <c r="T824"/>
  <c r="T851"/>
  <c r="T15"/>
  <c r="T42"/>
  <c r="T69"/>
  <c r="T96"/>
  <c r="T123"/>
  <c r="T150"/>
  <c r="T177"/>
  <c r="T204"/>
  <c r="T231"/>
  <c r="T258"/>
  <c r="T285"/>
  <c r="T312"/>
  <c r="T339"/>
  <c r="T366"/>
  <c r="T393"/>
  <c r="T420"/>
  <c r="T447"/>
  <c r="T474"/>
  <c r="T501"/>
  <c r="T528"/>
  <c r="T555"/>
  <c r="T582"/>
  <c r="T609"/>
  <c r="T636"/>
  <c r="T663"/>
  <c r="T690"/>
  <c r="T717"/>
  <c r="T744"/>
  <c r="T771"/>
  <c r="T798"/>
  <c r="T825"/>
  <c r="T852"/>
  <c r="T16"/>
  <c r="T43"/>
  <c r="T70"/>
  <c r="T97"/>
  <c r="T124"/>
  <c r="T151"/>
  <c r="T178"/>
  <c r="T205"/>
  <c r="T232"/>
  <c r="T259"/>
  <c r="T286"/>
  <c r="T313"/>
  <c r="T340"/>
  <c r="T367"/>
  <c r="T394"/>
  <c r="T421"/>
  <c r="T448"/>
  <c r="T475"/>
  <c r="T502"/>
  <c r="T529"/>
  <c r="T556"/>
  <c r="T583"/>
  <c r="T610"/>
  <c r="T637"/>
  <c r="T664"/>
  <c r="T691"/>
  <c r="T718"/>
  <c r="T745"/>
  <c r="T772"/>
  <c r="T799"/>
  <c r="T826"/>
  <c r="T853"/>
  <c r="T17"/>
  <c r="T44"/>
  <c r="T71"/>
  <c r="T98"/>
  <c r="T125"/>
  <c r="T152"/>
  <c r="T179"/>
  <c r="T206"/>
  <c r="T233"/>
  <c r="T260"/>
  <c r="T287"/>
  <c r="T314"/>
  <c r="T341"/>
  <c r="T368"/>
  <c r="T395"/>
  <c r="T422"/>
  <c r="T449"/>
  <c r="T476"/>
  <c r="T503"/>
  <c r="T530"/>
  <c r="T557"/>
  <c r="T584"/>
  <c r="T611"/>
  <c r="T638"/>
  <c r="T665"/>
  <c r="T692"/>
  <c r="T719"/>
  <c r="T746"/>
  <c r="T773"/>
  <c r="T800"/>
  <c r="T827"/>
  <c r="T854"/>
  <c r="T18"/>
  <c r="T45"/>
  <c r="T72"/>
  <c r="T99"/>
  <c r="T126"/>
  <c r="T153"/>
  <c r="T180"/>
  <c r="T207"/>
  <c r="T234"/>
  <c r="T261"/>
  <c r="T288"/>
  <c r="T315"/>
  <c r="T342"/>
  <c r="T369"/>
  <c r="T396"/>
  <c r="T423"/>
  <c r="T450"/>
  <c r="T477"/>
  <c r="T504"/>
  <c r="T531"/>
  <c r="T558"/>
  <c r="T585"/>
  <c r="T612"/>
  <c r="T639"/>
  <c r="T666"/>
  <c r="T693"/>
  <c r="T720"/>
  <c r="T747"/>
  <c r="T774"/>
  <c r="T801"/>
  <c r="T828"/>
  <c r="T855"/>
  <c r="T19"/>
  <c r="T46"/>
  <c r="T73"/>
  <c r="T100"/>
  <c r="T127"/>
  <c r="T154"/>
  <c r="T181"/>
  <c r="T208"/>
  <c r="T235"/>
  <c r="T262"/>
  <c r="T289"/>
  <c r="T316"/>
  <c r="T343"/>
  <c r="T370"/>
  <c r="T397"/>
  <c r="T424"/>
  <c r="T451"/>
  <c r="T478"/>
  <c r="T505"/>
  <c r="T532"/>
  <c r="T559"/>
  <c r="T586"/>
  <c r="T613"/>
  <c r="T640"/>
  <c r="T667"/>
  <c r="T694"/>
  <c r="T721"/>
  <c r="T748"/>
  <c r="T775"/>
  <c r="T802"/>
  <c r="T829"/>
  <c r="T20"/>
  <c r="T47"/>
  <c r="T74"/>
  <c r="T101"/>
  <c r="T128"/>
  <c r="T155"/>
  <c r="T182"/>
  <c r="T209"/>
  <c r="T236"/>
  <c r="T263"/>
  <c r="T290"/>
  <c r="T317"/>
  <c r="T344"/>
  <c r="T371"/>
  <c r="T398"/>
  <c r="T425"/>
  <c r="T452"/>
  <c r="T479"/>
  <c r="T506"/>
  <c r="T533"/>
  <c r="T560"/>
  <c r="T587"/>
  <c r="T614"/>
  <c r="T641"/>
  <c r="T668"/>
  <c r="T695"/>
  <c r="T722"/>
  <c r="T749"/>
  <c r="T776"/>
  <c r="T803"/>
  <c r="T830"/>
  <c r="T21"/>
  <c r="T48"/>
  <c r="T75"/>
  <c r="T102"/>
  <c r="T129"/>
  <c r="T156"/>
  <c r="T183"/>
  <c r="T210"/>
  <c r="T237"/>
  <c r="T264"/>
  <c r="T291"/>
  <c r="T318"/>
  <c r="T345"/>
  <c r="T372"/>
  <c r="T399"/>
  <c r="T426"/>
  <c r="T453"/>
  <c r="T480"/>
  <c r="T507"/>
  <c r="T534"/>
  <c r="T561"/>
  <c r="T588"/>
  <c r="T615"/>
  <c r="T642"/>
  <c r="T669"/>
  <c r="T696"/>
  <c r="T723"/>
  <c r="T750"/>
  <c r="T777"/>
  <c r="T804"/>
  <c r="T831"/>
  <c r="T22"/>
  <c r="T49"/>
  <c r="T76"/>
  <c r="T103"/>
  <c r="T130"/>
  <c r="T157"/>
  <c r="T184"/>
  <c r="T211"/>
  <c r="T238"/>
  <c r="T265"/>
  <c r="T292"/>
  <c r="T319"/>
  <c r="T346"/>
  <c r="T373"/>
  <c r="T400"/>
  <c r="T427"/>
  <c r="T454"/>
  <c r="T481"/>
  <c r="T508"/>
  <c r="T535"/>
  <c r="T562"/>
  <c r="T589"/>
  <c r="T616"/>
  <c r="T643"/>
  <c r="T670"/>
  <c r="T697"/>
  <c r="T724"/>
  <c r="T751"/>
  <c r="T778"/>
  <c r="T805"/>
  <c r="T832"/>
  <c r="T23"/>
  <c r="T50"/>
  <c r="T77"/>
  <c r="T104"/>
  <c r="T131"/>
  <c r="T158"/>
  <c r="T185"/>
  <c r="T212"/>
  <c r="T239"/>
  <c r="T266"/>
  <c r="T293"/>
  <c r="T320"/>
  <c r="T347"/>
  <c r="T374"/>
  <c r="T401"/>
  <c r="T428"/>
  <c r="T455"/>
  <c r="T482"/>
  <c r="T509"/>
  <c r="T536"/>
  <c r="T563"/>
  <c r="T590"/>
  <c r="T617"/>
  <c r="T644"/>
  <c r="T671"/>
  <c r="T698"/>
  <c r="T725"/>
  <c r="T752"/>
  <c r="T779"/>
  <c r="T806"/>
  <c r="T833"/>
  <c r="T834"/>
  <c r="T24"/>
  <c r="T51"/>
  <c r="T78"/>
  <c r="T105"/>
  <c r="T132"/>
  <c r="T159"/>
  <c r="T186"/>
  <c r="T213"/>
  <c r="T240"/>
  <c r="T267"/>
  <c r="T294"/>
  <c r="T321"/>
  <c r="T348"/>
  <c r="T375"/>
  <c r="T402"/>
  <c r="T429"/>
  <c r="T456"/>
  <c r="T483"/>
  <c r="T510"/>
  <c r="T537"/>
  <c r="T564"/>
  <c r="T591"/>
  <c r="T618"/>
  <c r="T645"/>
  <c r="T672"/>
  <c r="T699"/>
  <c r="T726"/>
  <c r="T753"/>
  <c r="T780"/>
  <c r="T807"/>
  <c r="Q861"/>
  <c r="P843"/>
  <c r="P844"/>
  <c r="P845" s="1"/>
  <c r="P846" s="1"/>
  <c r="P847" s="1"/>
  <c r="P848" s="1"/>
  <c r="P849" s="1"/>
  <c r="P850" s="1"/>
  <c r="P851" s="1"/>
  <c r="P852"/>
  <c r="P853" s="1"/>
  <c r="P854" s="1"/>
  <c r="P855" s="1"/>
  <c r="P856" s="1"/>
  <c r="P857" s="1"/>
  <c r="P858" s="1"/>
  <c r="P859" s="1"/>
  <c r="P860" s="1"/>
  <c r="P861" s="1"/>
  <c r="Q859"/>
  <c r="Q857"/>
  <c r="S855"/>
  <c r="Q855"/>
  <c r="S854"/>
  <c r="S853"/>
  <c r="Q853"/>
  <c r="S852"/>
  <c r="S851"/>
  <c r="S850"/>
  <c r="Q849"/>
  <c r="Q847"/>
  <c r="Q846"/>
  <c r="Q844"/>
  <c r="M863"/>
  <c r="M5"/>
  <c r="M32"/>
  <c r="M59"/>
  <c r="M86"/>
  <c r="M113"/>
  <c r="M140"/>
  <c r="M167"/>
  <c r="M194"/>
  <c r="M221"/>
  <c r="M248"/>
  <c r="M275"/>
  <c r="M302"/>
  <c r="M329"/>
  <c r="M356"/>
  <c r="M383"/>
  <c r="M410"/>
  <c r="M437"/>
  <c r="M464"/>
  <c r="M491"/>
  <c r="M518"/>
  <c r="M545"/>
  <c r="M572"/>
  <c r="M599"/>
  <c r="M626"/>
  <c r="M653"/>
  <c r="M680"/>
  <c r="M707"/>
  <c r="M734"/>
  <c r="M761"/>
  <c r="M788"/>
  <c r="M815"/>
  <c r="M6"/>
  <c r="M33"/>
  <c r="M60"/>
  <c r="M87"/>
  <c r="M114"/>
  <c r="M141"/>
  <c r="M168"/>
  <c r="M195"/>
  <c r="M222"/>
  <c r="M249"/>
  <c r="M276"/>
  <c r="M303"/>
  <c r="M330"/>
  <c r="M357"/>
  <c r="M384"/>
  <c r="M411"/>
  <c r="M438"/>
  <c r="M465"/>
  <c r="M492"/>
  <c r="M519"/>
  <c r="M546"/>
  <c r="M573"/>
  <c r="M600"/>
  <c r="M627"/>
  <c r="M654"/>
  <c r="M681"/>
  <c r="M708"/>
  <c r="M735"/>
  <c r="M762"/>
  <c r="M789"/>
  <c r="M816"/>
  <c r="M7"/>
  <c r="M34"/>
  <c r="M61"/>
  <c r="M88"/>
  <c r="M115"/>
  <c r="M142"/>
  <c r="M169"/>
  <c r="M196"/>
  <c r="M223"/>
  <c r="M250"/>
  <c r="M277"/>
  <c r="M304"/>
  <c r="M331"/>
  <c r="M358"/>
  <c r="M385"/>
  <c r="M412"/>
  <c r="M439"/>
  <c r="M466"/>
  <c r="M493"/>
  <c r="M520"/>
  <c r="M547"/>
  <c r="M574"/>
  <c r="M601"/>
  <c r="M628"/>
  <c r="M655"/>
  <c r="M682"/>
  <c r="M709"/>
  <c r="M736"/>
  <c r="M763"/>
  <c r="M790"/>
  <c r="M817"/>
  <c r="M8"/>
  <c r="M35"/>
  <c r="M62"/>
  <c r="M89"/>
  <c r="M116"/>
  <c r="M143"/>
  <c r="M170"/>
  <c r="M197"/>
  <c r="M224"/>
  <c r="M251"/>
  <c r="M278"/>
  <c r="M305"/>
  <c r="M332"/>
  <c r="M359"/>
  <c r="M386"/>
  <c r="M413"/>
  <c r="M440"/>
  <c r="M467"/>
  <c r="M494"/>
  <c r="M521"/>
  <c r="M548"/>
  <c r="M575"/>
  <c r="M602"/>
  <c r="M629"/>
  <c r="M656"/>
  <c r="M683"/>
  <c r="M710"/>
  <c r="M737"/>
  <c r="M764"/>
  <c r="M791"/>
  <c r="M818"/>
  <c r="M9"/>
  <c r="M36"/>
  <c r="M63"/>
  <c r="M90"/>
  <c r="M117"/>
  <c r="M144"/>
  <c r="M171"/>
  <c r="M198"/>
  <c r="M225"/>
  <c r="M252"/>
  <c r="M279"/>
  <c r="M306"/>
  <c r="M333"/>
  <c r="M360"/>
  <c r="M387"/>
  <c r="M414"/>
  <c r="M441"/>
  <c r="M468"/>
  <c r="M495"/>
  <c r="M522"/>
  <c r="M549"/>
  <c r="M576"/>
  <c r="M603"/>
  <c r="M630"/>
  <c r="M657"/>
  <c r="M684"/>
  <c r="M711"/>
  <c r="M738"/>
  <c r="M765"/>
  <c r="M792"/>
  <c r="M819"/>
  <c r="M846"/>
  <c r="M10"/>
  <c r="M37"/>
  <c r="M64"/>
  <c r="M91"/>
  <c r="M118"/>
  <c r="M145"/>
  <c r="M172"/>
  <c r="M199"/>
  <c r="M226"/>
  <c r="M253"/>
  <c r="M280"/>
  <c r="M307"/>
  <c r="M334"/>
  <c r="M361"/>
  <c r="M388"/>
  <c r="M415"/>
  <c r="M442"/>
  <c r="M469"/>
  <c r="M496"/>
  <c r="M523"/>
  <c r="M550"/>
  <c r="M577"/>
  <c r="M604"/>
  <c r="M631"/>
  <c r="M658"/>
  <c r="M685"/>
  <c r="M712"/>
  <c r="M739"/>
  <c r="M766"/>
  <c r="M793"/>
  <c r="M820"/>
  <c r="M847"/>
  <c r="L847" s="1"/>
  <c r="M11"/>
  <c r="M38"/>
  <c r="M65"/>
  <c r="M92"/>
  <c r="M119"/>
  <c r="M146"/>
  <c r="M173"/>
  <c r="M200"/>
  <c r="M227"/>
  <c r="M254"/>
  <c r="M281"/>
  <c r="M308"/>
  <c r="M335"/>
  <c r="M362"/>
  <c r="M389"/>
  <c r="M416"/>
  <c r="M443"/>
  <c r="M470"/>
  <c r="M497"/>
  <c r="M524"/>
  <c r="M551"/>
  <c r="M578"/>
  <c r="M605"/>
  <c r="M632"/>
  <c r="M659"/>
  <c r="M686"/>
  <c r="M713"/>
  <c r="M740"/>
  <c r="M767"/>
  <c r="M794"/>
  <c r="M821"/>
  <c r="M848"/>
  <c r="L848" s="1"/>
  <c r="M12"/>
  <c r="M39"/>
  <c r="M66"/>
  <c r="M93"/>
  <c r="M120"/>
  <c r="M147"/>
  <c r="M174"/>
  <c r="M201"/>
  <c r="M228"/>
  <c r="M255"/>
  <c r="M282"/>
  <c r="M309"/>
  <c r="M336"/>
  <c r="M363"/>
  <c r="M390"/>
  <c r="M417"/>
  <c r="M444"/>
  <c r="M471"/>
  <c r="M498"/>
  <c r="M525"/>
  <c r="M552"/>
  <c r="M579"/>
  <c r="M606"/>
  <c r="M633"/>
  <c r="M660"/>
  <c r="M687"/>
  <c r="M714"/>
  <c r="M741"/>
  <c r="M768"/>
  <c r="M795"/>
  <c r="M822"/>
  <c r="M849"/>
  <c r="M13"/>
  <c r="M40"/>
  <c r="M67"/>
  <c r="M94"/>
  <c r="M121"/>
  <c r="M148"/>
  <c r="M175"/>
  <c r="M202"/>
  <c r="M229"/>
  <c r="M256"/>
  <c r="M283"/>
  <c r="M310"/>
  <c r="M337"/>
  <c r="M364"/>
  <c r="M391"/>
  <c r="M418"/>
  <c r="M445"/>
  <c r="M472"/>
  <c r="M499"/>
  <c r="M526"/>
  <c r="M553"/>
  <c r="M580"/>
  <c r="M607"/>
  <c r="M634"/>
  <c r="M661"/>
  <c r="M688"/>
  <c r="M715"/>
  <c r="M742"/>
  <c r="M769"/>
  <c r="M796"/>
  <c r="M823"/>
  <c r="M850"/>
  <c r="M14"/>
  <c r="M41"/>
  <c r="M68"/>
  <c r="M95"/>
  <c r="M122"/>
  <c r="M149"/>
  <c r="M176"/>
  <c r="M203"/>
  <c r="M230"/>
  <c r="M257"/>
  <c r="M284"/>
  <c r="M311"/>
  <c r="M338"/>
  <c r="M365"/>
  <c r="M392"/>
  <c r="M419"/>
  <c r="M446"/>
  <c r="M473"/>
  <c r="M500"/>
  <c r="M527"/>
  <c r="M554"/>
  <c r="M581"/>
  <c r="M608"/>
  <c r="M635"/>
  <c r="M662"/>
  <c r="M689"/>
  <c r="M716"/>
  <c r="M743"/>
  <c r="M770"/>
  <c r="M797"/>
  <c r="M824"/>
  <c r="M851"/>
  <c r="L851" s="1"/>
  <c r="M15"/>
  <c r="M42"/>
  <c r="M69"/>
  <c r="M96"/>
  <c r="M123"/>
  <c r="M150"/>
  <c r="M177"/>
  <c r="M204"/>
  <c r="M231"/>
  <c r="M258"/>
  <c r="M285"/>
  <c r="M312"/>
  <c r="M339"/>
  <c r="M366"/>
  <c r="M393"/>
  <c r="M420"/>
  <c r="M447"/>
  <c r="M474"/>
  <c r="M501"/>
  <c r="M528"/>
  <c r="M555"/>
  <c r="M582"/>
  <c r="M609"/>
  <c r="M636"/>
  <c r="M663"/>
  <c r="M690"/>
  <c r="M717"/>
  <c r="M744"/>
  <c r="M771"/>
  <c r="M798"/>
  <c r="M825"/>
  <c r="M852"/>
  <c r="L852" s="1"/>
  <c r="M16"/>
  <c r="M43"/>
  <c r="M70"/>
  <c r="M97"/>
  <c r="M124"/>
  <c r="M151"/>
  <c r="M178"/>
  <c r="M205"/>
  <c r="M232"/>
  <c r="M259"/>
  <c r="M286"/>
  <c r="M313"/>
  <c r="M340"/>
  <c r="M367"/>
  <c r="M394"/>
  <c r="M421"/>
  <c r="M448"/>
  <c r="M475"/>
  <c r="M502"/>
  <c r="M529"/>
  <c r="M556"/>
  <c r="M583"/>
  <c r="M610"/>
  <c r="M637"/>
  <c r="M664"/>
  <c r="M691"/>
  <c r="M718"/>
  <c r="M745"/>
  <c r="M772"/>
  <c r="M799"/>
  <c r="M826"/>
  <c r="M17"/>
  <c r="M44"/>
  <c r="M71"/>
  <c r="M98"/>
  <c r="M125"/>
  <c r="M152"/>
  <c r="M179"/>
  <c r="M206"/>
  <c r="M233"/>
  <c r="M260"/>
  <c r="M287"/>
  <c r="M314"/>
  <c r="M341"/>
  <c r="M368"/>
  <c r="M395"/>
  <c r="M422"/>
  <c r="M449"/>
  <c r="M476"/>
  <c r="M503"/>
  <c r="M530"/>
  <c r="M557"/>
  <c r="M584"/>
  <c r="M611"/>
  <c r="M638"/>
  <c r="M665"/>
  <c r="M692"/>
  <c r="M719"/>
  <c r="M746"/>
  <c r="M773"/>
  <c r="M800"/>
  <c r="M827"/>
  <c r="M18"/>
  <c r="M45"/>
  <c r="M72"/>
  <c r="M99"/>
  <c r="M126"/>
  <c r="M153"/>
  <c r="M180"/>
  <c r="M207"/>
  <c r="M234"/>
  <c r="M261"/>
  <c r="M288"/>
  <c r="M315"/>
  <c r="M342"/>
  <c r="M369"/>
  <c r="M396"/>
  <c r="M423"/>
  <c r="M450"/>
  <c r="M477"/>
  <c r="M504"/>
  <c r="M531"/>
  <c r="M558"/>
  <c r="M585"/>
  <c r="M612"/>
  <c r="M639"/>
  <c r="M666"/>
  <c r="M693"/>
  <c r="M720"/>
  <c r="M747"/>
  <c r="M774"/>
  <c r="M801"/>
  <c r="M828"/>
  <c r="M19"/>
  <c r="M46"/>
  <c r="M73"/>
  <c r="M100"/>
  <c r="M127"/>
  <c r="M154"/>
  <c r="M181"/>
  <c r="M208"/>
  <c r="M235"/>
  <c r="M262"/>
  <c r="M289"/>
  <c r="M316"/>
  <c r="M343"/>
  <c r="M370"/>
  <c r="M397"/>
  <c r="M424"/>
  <c r="M451"/>
  <c r="M478"/>
  <c r="M505"/>
  <c r="M532"/>
  <c r="M559"/>
  <c r="M586"/>
  <c r="M613"/>
  <c r="M640"/>
  <c r="M667"/>
  <c r="M694"/>
  <c r="M721"/>
  <c r="M748"/>
  <c r="M775"/>
  <c r="M802"/>
  <c r="M829"/>
  <c r="M20"/>
  <c r="M47"/>
  <c r="M74"/>
  <c r="M101"/>
  <c r="M128"/>
  <c r="M155"/>
  <c r="M182"/>
  <c r="M209"/>
  <c r="M236"/>
  <c r="M263"/>
  <c r="M290"/>
  <c r="M317"/>
  <c r="M344"/>
  <c r="M371"/>
  <c r="M398"/>
  <c r="M425"/>
  <c r="M452"/>
  <c r="M479"/>
  <c r="M506"/>
  <c r="M533"/>
  <c r="M560"/>
  <c r="M587"/>
  <c r="M614"/>
  <c r="M641"/>
  <c r="M668"/>
  <c r="M695"/>
  <c r="M722"/>
  <c r="M749"/>
  <c r="M776"/>
  <c r="M803"/>
  <c r="M830"/>
  <c r="M21"/>
  <c r="M48"/>
  <c r="M75"/>
  <c r="M102"/>
  <c r="M129"/>
  <c r="M156"/>
  <c r="M183"/>
  <c r="M210"/>
  <c r="M237"/>
  <c r="M264"/>
  <c r="M291"/>
  <c r="M318"/>
  <c r="M345"/>
  <c r="M372"/>
  <c r="M399"/>
  <c r="M426"/>
  <c r="M453"/>
  <c r="M480"/>
  <c r="M507"/>
  <c r="M534"/>
  <c r="M561"/>
  <c r="M588"/>
  <c r="M615"/>
  <c r="M642"/>
  <c r="M669"/>
  <c r="M696"/>
  <c r="M723"/>
  <c r="M750"/>
  <c r="M777"/>
  <c r="M804"/>
  <c r="M831"/>
  <c r="M22"/>
  <c r="M49"/>
  <c r="M76"/>
  <c r="M103"/>
  <c r="M130"/>
  <c r="M157"/>
  <c r="M184"/>
  <c r="M211"/>
  <c r="M238"/>
  <c r="M265"/>
  <c r="M292"/>
  <c r="M319"/>
  <c r="M346"/>
  <c r="M373"/>
  <c r="M400"/>
  <c r="M427"/>
  <c r="M454"/>
  <c r="M481"/>
  <c r="M508"/>
  <c r="M535"/>
  <c r="M562"/>
  <c r="M589"/>
  <c r="M616"/>
  <c r="M643"/>
  <c r="M670"/>
  <c r="M697"/>
  <c r="M724"/>
  <c r="M751"/>
  <c r="M778"/>
  <c r="M805"/>
  <c r="M832"/>
  <c r="M23"/>
  <c r="M50"/>
  <c r="M77"/>
  <c r="M104"/>
  <c r="M131"/>
  <c r="M158"/>
  <c r="M185"/>
  <c r="M212"/>
  <c r="M239"/>
  <c r="M266"/>
  <c r="M293"/>
  <c r="M320"/>
  <c r="M347"/>
  <c r="M374"/>
  <c r="M401"/>
  <c r="M428"/>
  <c r="M455"/>
  <c r="M482"/>
  <c r="M509"/>
  <c r="M536"/>
  <c r="M563"/>
  <c r="M590"/>
  <c r="M617"/>
  <c r="M644"/>
  <c r="M671"/>
  <c r="M698"/>
  <c r="M725"/>
  <c r="M752"/>
  <c r="M779"/>
  <c r="M806"/>
  <c r="M833"/>
  <c r="M834"/>
  <c r="M24"/>
  <c r="M51"/>
  <c r="M78"/>
  <c r="M105"/>
  <c r="M132"/>
  <c r="M159"/>
  <c r="M186"/>
  <c r="M213"/>
  <c r="M240"/>
  <c r="M267"/>
  <c r="M294"/>
  <c r="M321"/>
  <c r="M348"/>
  <c r="M375"/>
  <c r="M402"/>
  <c r="M429"/>
  <c r="M456"/>
  <c r="M483"/>
  <c r="M510"/>
  <c r="M537"/>
  <c r="M564"/>
  <c r="M591"/>
  <c r="M618"/>
  <c r="M645"/>
  <c r="M672"/>
  <c r="M699"/>
  <c r="M726"/>
  <c r="M753"/>
  <c r="M780"/>
  <c r="M807"/>
  <c r="I843"/>
  <c r="I844" s="1"/>
  <c r="I845" s="1"/>
  <c r="I846" s="1"/>
  <c r="I847" s="1"/>
  <c r="I848" s="1"/>
  <c r="I849" s="1"/>
  <c r="I850" s="1"/>
  <c r="I851" s="1"/>
  <c r="I852" s="1"/>
  <c r="I853" s="1"/>
  <c r="I854" s="1"/>
  <c r="I855" s="1"/>
  <c r="I856" s="1"/>
  <c r="I857" s="1"/>
  <c r="I858" s="1"/>
  <c r="I859" s="1"/>
  <c r="I860" s="1"/>
  <c r="I861" s="1"/>
  <c r="J860"/>
  <c r="J856"/>
  <c r="J854"/>
  <c r="J852"/>
  <c r="L850"/>
  <c r="J850"/>
  <c r="L849"/>
  <c r="J848"/>
  <c r="L846"/>
  <c r="J846"/>
  <c r="J845"/>
  <c r="J843"/>
  <c r="C6"/>
  <c r="C843" s="1"/>
  <c r="C7"/>
  <c r="C844" s="1"/>
  <c r="C8"/>
  <c r="C845" s="1"/>
  <c r="C846"/>
  <c r="C848"/>
  <c r="C850"/>
  <c r="C852"/>
  <c r="C854"/>
  <c r="C856"/>
  <c r="C858"/>
  <c r="C860"/>
  <c r="C5"/>
  <c r="C842" s="1"/>
  <c r="F863"/>
  <c r="F5"/>
  <c r="F32"/>
  <c r="F59"/>
  <c r="F86"/>
  <c r="F113"/>
  <c r="F140"/>
  <c r="F167"/>
  <c r="F194"/>
  <c r="F221"/>
  <c r="F248"/>
  <c r="F275"/>
  <c r="F302"/>
  <c r="F329"/>
  <c r="F356"/>
  <c r="F383"/>
  <c r="F464"/>
  <c r="F491"/>
  <c r="F518"/>
  <c r="F545"/>
  <c r="F572"/>
  <c r="F599"/>
  <c r="F626"/>
  <c r="F653"/>
  <c r="F680"/>
  <c r="F707"/>
  <c r="F734"/>
  <c r="F761"/>
  <c r="F788"/>
  <c r="F815"/>
  <c r="F834"/>
  <c r="F24"/>
  <c r="F51"/>
  <c r="F78"/>
  <c r="F105"/>
  <c r="F132"/>
  <c r="F159"/>
  <c r="F186"/>
  <c r="F213"/>
  <c r="F240"/>
  <c r="F267"/>
  <c r="F294"/>
  <c r="F321"/>
  <c r="F348"/>
  <c r="F375"/>
  <c r="F402"/>
  <c r="F429"/>
  <c r="F456"/>
  <c r="F483"/>
  <c r="F510"/>
  <c r="F537"/>
  <c r="F564"/>
  <c r="F591"/>
  <c r="F618"/>
  <c r="F645"/>
  <c r="F672"/>
  <c r="F699"/>
  <c r="F726"/>
  <c r="F753"/>
  <c r="F780"/>
  <c r="F807"/>
  <c r="F6"/>
  <c r="F33"/>
  <c r="F60"/>
  <c r="F87"/>
  <c r="F114"/>
  <c r="F141"/>
  <c r="F168"/>
  <c r="F195"/>
  <c r="F222"/>
  <c r="F249"/>
  <c r="F276"/>
  <c r="F303"/>
  <c r="F330"/>
  <c r="F357"/>
  <c r="F384"/>
  <c r="F411"/>
  <c r="F465"/>
  <c r="F492"/>
  <c r="F519"/>
  <c r="F546"/>
  <c r="F573"/>
  <c r="F600"/>
  <c r="F627"/>
  <c r="F654"/>
  <c r="F681"/>
  <c r="F708"/>
  <c r="F735"/>
  <c r="F762"/>
  <c r="F789"/>
  <c r="F816"/>
  <c r="F843"/>
  <c r="E843" s="1"/>
  <c r="F7"/>
  <c r="F34"/>
  <c r="F61"/>
  <c r="F88"/>
  <c r="F115"/>
  <c r="F142"/>
  <c r="F169"/>
  <c r="F196"/>
  <c r="F223"/>
  <c r="F250"/>
  <c r="F277"/>
  <c r="F304"/>
  <c r="F331"/>
  <c r="F358"/>
  <c r="F385"/>
  <c r="F412"/>
  <c r="F439"/>
  <c r="F466"/>
  <c r="F493"/>
  <c r="F520"/>
  <c r="F547"/>
  <c r="F574"/>
  <c r="F601"/>
  <c r="F628"/>
  <c r="F655"/>
  <c r="F682"/>
  <c r="F709"/>
  <c r="F736"/>
  <c r="F763"/>
  <c r="F790"/>
  <c r="F817"/>
  <c r="F844"/>
  <c r="E844" s="1"/>
  <c r="F8"/>
  <c r="F35"/>
  <c r="F62"/>
  <c r="F89"/>
  <c r="F116"/>
  <c r="F143"/>
  <c r="F170"/>
  <c r="F197"/>
  <c r="F224"/>
  <c r="F251"/>
  <c r="F278"/>
  <c r="F305"/>
  <c r="F332"/>
  <c r="F359"/>
  <c r="F386"/>
  <c r="F413"/>
  <c r="F440"/>
  <c r="F467"/>
  <c r="F494"/>
  <c r="F521"/>
  <c r="F548"/>
  <c r="F575"/>
  <c r="F602"/>
  <c r="F656"/>
  <c r="F683"/>
  <c r="F710"/>
  <c r="F737"/>
  <c r="F764"/>
  <c r="F791"/>
  <c r="F818"/>
  <c r="F9"/>
  <c r="F36"/>
  <c r="F63"/>
  <c r="F90"/>
  <c r="F117"/>
  <c r="F144"/>
  <c r="F171"/>
  <c r="F198"/>
  <c r="F225"/>
  <c r="F252"/>
  <c r="F279"/>
  <c r="F306"/>
  <c r="F333"/>
  <c r="F360"/>
  <c r="F387"/>
  <c r="F414"/>
  <c r="F441"/>
  <c r="F468"/>
  <c r="F495"/>
  <c r="F522"/>
  <c r="F549"/>
  <c r="F576"/>
  <c r="F603"/>
  <c r="F630"/>
  <c r="F657"/>
  <c r="F684"/>
  <c r="F711"/>
  <c r="F738"/>
  <c r="F765"/>
  <c r="F792"/>
  <c r="F819"/>
  <c r="F10"/>
  <c r="F37"/>
  <c r="F64"/>
  <c r="F91"/>
  <c r="F118"/>
  <c r="F145"/>
  <c r="F172"/>
  <c r="F199"/>
  <c r="F226"/>
  <c r="F253"/>
  <c r="F280"/>
  <c r="F307"/>
  <c r="F334"/>
  <c r="F361"/>
  <c r="F388"/>
  <c r="F415"/>
  <c r="F442"/>
  <c r="F469"/>
  <c r="F496"/>
  <c r="F523"/>
  <c r="F550"/>
  <c r="F577"/>
  <c r="F604"/>
  <c r="F631"/>
  <c r="F658"/>
  <c r="F685"/>
  <c r="F712"/>
  <c r="F739"/>
  <c r="F766"/>
  <c r="F793"/>
  <c r="F820"/>
  <c r="F11"/>
  <c r="F38"/>
  <c r="F65"/>
  <c r="F92"/>
  <c r="F119"/>
  <c r="F146"/>
  <c r="F173"/>
  <c r="F200"/>
  <c r="F227"/>
  <c r="F254"/>
  <c r="F281"/>
  <c r="F308"/>
  <c r="F335"/>
  <c r="F362"/>
  <c r="F389"/>
  <c r="F416"/>
  <c r="F443"/>
  <c r="F470"/>
  <c r="F497"/>
  <c r="F524"/>
  <c r="F551"/>
  <c r="F578"/>
  <c r="F605"/>
  <c r="F632"/>
  <c r="F659"/>
  <c r="F686"/>
  <c r="F713"/>
  <c r="F740"/>
  <c r="F767"/>
  <c r="F794"/>
  <c r="F821"/>
  <c r="F12"/>
  <c r="F39"/>
  <c r="F66"/>
  <c r="F93"/>
  <c r="F120"/>
  <c r="F147"/>
  <c r="F174"/>
  <c r="F201"/>
  <c r="F228"/>
  <c r="F255"/>
  <c r="F282"/>
  <c r="F309"/>
  <c r="F336"/>
  <c r="F363"/>
  <c r="F390"/>
  <c r="F417"/>
  <c r="F444"/>
  <c r="F471"/>
  <c r="F498"/>
  <c r="F525"/>
  <c r="F552"/>
  <c r="F579"/>
  <c r="F606"/>
  <c r="F633"/>
  <c r="F660"/>
  <c r="F687"/>
  <c r="F714"/>
  <c r="F741"/>
  <c r="F768"/>
  <c r="F795"/>
  <c r="F822"/>
  <c r="F13"/>
  <c r="F40"/>
  <c r="F67"/>
  <c r="F94"/>
  <c r="F121"/>
  <c r="F148"/>
  <c r="F175"/>
  <c r="F202"/>
  <c r="F229"/>
  <c r="F256"/>
  <c r="F283"/>
  <c r="F310"/>
  <c r="F337"/>
  <c r="F364"/>
  <c r="F391"/>
  <c r="F418"/>
  <c r="F445"/>
  <c r="F472"/>
  <c r="F499"/>
  <c r="F526"/>
  <c r="F553"/>
  <c r="F580"/>
  <c r="F607"/>
  <c r="F634"/>
  <c r="F661"/>
  <c r="F688"/>
  <c r="F715"/>
  <c r="F742"/>
  <c r="F769"/>
  <c r="F796"/>
  <c r="F823"/>
  <c r="F14"/>
  <c r="F41"/>
  <c r="F68"/>
  <c r="F95"/>
  <c r="F122"/>
  <c r="F149"/>
  <c r="F176"/>
  <c r="F203"/>
  <c r="F230"/>
  <c r="F257"/>
  <c r="F284"/>
  <c r="F311"/>
  <c r="F338"/>
  <c r="F365"/>
  <c r="F392"/>
  <c r="F419"/>
  <c r="F446"/>
  <c r="F473"/>
  <c r="F500"/>
  <c r="F527"/>
  <c r="F554"/>
  <c r="F608"/>
  <c r="F635"/>
  <c r="F662"/>
  <c r="F689"/>
  <c r="F716"/>
  <c r="F743"/>
  <c r="F770"/>
  <c r="F797"/>
  <c r="F824"/>
  <c r="F15"/>
  <c r="F42"/>
  <c r="F69"/>
  <c r="F96"/>
  <c r="F123"/>
  <c r="F150"/>
  <c r="F177"/>
  <c r="F204"/>
  <c r="F231"/>
  <c r="F258"/>
  <c r="F285"/>
  <c r="F312"/>
  <c r="F339"/>
  <c r="F366"/>
  <c r="F393"/>
  <c r="F420"/>
  <c r="F447"/>
  <c r="F474"/>
  <c r="F501"/>
  <c r="F528"/>
  <c r="F555"/>
  <c r="F582"/>
  <c r="F609"/>
  <c r="F636"/>
  <c r="F663"/>
  <c r="F690"/>
  <c r="F717"/>
  <c r="F744"/>
  <c r="F771"/>
  <c r="F798"/>
  <c r="F825"/>
  <c r="F16"/>
  <c r="F43"/>
  <c r="F70"/>
  <c r="F97"/>
  <c r="F124"/>
  <c r="F151"/>
  <c r="F178"/>
  <c r="F205"/>
  <c r="F232"/>
  <c r="F259"/>
  <c r="F286"/>
  <c r="F313"/>
  <c r="F340"/>
  <c r="F367"/>
  <c r="F394"/>
  <c r="F421"/>
  <c r="F448"/>
  <c r="F475"/>
  <c r="F502"/>
  <c r="F529"/>
  <c r="F556"/>
  <c r="F583"/>
  <c r="F610"/>
  <c r="F637"/>
  <c r="F664"/>
  <c r="F691"/>
  <c r="F718"/>
  <c r="F745"/>
  <c r="F772"/>
  <c r="F799"/>
  <c r="F826"/>
  <c r="F17"/>
  <c r="F44"/>
  <c r="F71"/>
  <c r="F98"/>
  <c r="F125"/>
  <c r="F152"/>
  <c r="F179"/>
  <c r="F206"/>
  <c r="F233"/>
  <c r="F260"/>
  <c r="F287"/>
  <c r="F314"/>
  <c r="F341"/>
  <c r="F368"/>
  <c r="F395"/>
  <c r="F422"/>
  <c r="F449"/>
  <c r="F476"/>
  <c r="F503"/>
  <c r="F530"/>
  <c r="F557"/>
  <c r="F584"/>
  <c r="F611"/>
  <c r="F638"/>
  <c r="F665"/>
  <c r="F692"/>
  <c r="F719"/>
  <c r="F746"/>
  <c r="F773"/>
  <c r="F800"/>
  <c r="F827"/>
  <c r="F18"/>
  <c r="F45"/>
  <c r="F72"/>
  <c r="F99"/>
  <c r="F126"/>
  <c r="F153"/>
  <c r="F180"/>
  <c r="F207"/>
  <c r="F234"/>
  <c r="F261"/>
  <c r="F288"/>
  <c r="F315"/>
  <c r="F342"/>
  <c r="F369"/>
  <c r="F396"/>
  <c r="F423"/>
  <c r="F450"/>
  <c r="F477"/>
  <c r="F504"/>
  <c r="F531"/>
  <c r="F558"/>
  <c r="F585"/>
  <c r="F612"/>
  <c r="F639"/>
  <c r="F666"/>
  <c r="F693"/>
  <c r="F720"/>
  <c r="F747"/>
  <c r="F774"/>
  <c r="F801"/>
  <c r="F828"/>
  <c r="F19"/>
  <c r="F46"/>
  <c r="F73"/>
  <c r="F100"/>
  <c r="F127"/>
  <c r="F154"/>
  <c r="F181"/>
  <c r="F208"/>
  <c r="F235"/>
  <c r="F262"/>
  <c r="F289"/>
  <c r="F316"/>
  <c r="F343"/>
  <c r="F370"/>
  <c r="F397"/>
  <c r="F424"/>
  <c r="F451"/>
  <c r="F478"/>
  <c r="F505"/>
  <c r="F532"/>
  <c r="F559"/>
  <c r="F586"/>
  <c r="F613"/>
  <c r="F640"/>
  <c r="F667"/>
  <c r="F694"/>
  <c r="F721"/>
  <c r="F748"/>
  <c r="F775"/>
  <c r="F802"/>
  <c r="F829"/>
  <c r="F20"/>
  <c r="F47"/>
  <c r="F74"/>
  <c r="F101"/>
  <c r="F128"/>
  <c r="F155"/>
  <c r="F182"/>
  <c r="F209"/>
  <c r="F236"/>
  <c r="F263"/>
  <c r="F290"/>
  <c r="F317"/>
  <c r="F344"/>
  <c r="F371"/>
  <c r="F398"/>
  <c r="F425"/>
  <c r="F452"/>
  <c r="F479"/>
  <c r="F506"/>
  <c r="F533"/>
  <c r="F560"/>
  <c r="F587"/>
  <c r="F614"/>
  <c r="F641"/>
  <c r="F668"/>
  <c r="F695"/>
  <c r="F722"/>
  <c r="F749"/>
  <c r="F776"/>
  <c r="F803"/>
  <c r="F830"/>
  <c r="F21"/>
  <c r="F48"/>
  <c r="F75"/>
  <c r="F102"/>
  <c r="F129"/>
  <c r="F156"/>
  <c r="F183"/>
  <c r="F210"/>
  <c r="F237"/>
  <c r="F264"/>
  <c r="F291"/>
  <c r="F318"/>
  <c r="F345"/>
  <c r="F372"/>
  <c r="F399"/>
  <c r="F426"/>
  <c r="F453"/>
  <c r="F480"/>
  <c r="F507"/>
  <c r="F534"/>
  <c r="F561"/>
  <c r="F588"/>
  <c r="F615"/>
  <c r="F642"/>
  <c r="F669"/>
  <c r="F696"/>
  <c r="F723"/>
  <c r="F750"/>
  <c r="F777"/>
  <c r="F804"/>
  <c r="F831"/>
  <c r="F22"/>
  <c r="F49"/>
  <c r="F76"/>
  <c r="F103"/>
  <c r="F130"/>
  <c r="F157"/>
  <c r="F184"/>
  <c r="F211"/>
  <c r="F238"/>
  <c r="F265"/>
  <c r="F292"/>
  <c r="F319"/>
  <c r="F346"/>
  <c r="F373"/>
  <c r="F400"/>
  <c r="F427"/>
  <c r="F454"/>
  <c r="F481"/>
  <c r="F508"/>
  <c r="F535"/>
  <c r="F562"/>
  <c r="F589"/>
  <c r="F616"/>
  <c r="F643"/>
  <c r="F670"/>
  <c r="F697"/>
  <c r="F724"/>
  <c r="F751"/>
  <c r="F778"/>
  <c r="F805"/>
  <c r="F832"/>
  <c r="F23"/>
  <c r="F50"/>
  <c r="F77"/>
  <c r="F104"/>
  <c r="F131"/>
  <c r="F158"/>
  <c r="F185"/>
  <c r="F212"/>
  <c r="F239"/>
  <c r="F266"/>
  <c r="F293"/>
  <c r="F320"/>
  <c r="F347"/>
  <c r="F374"/>
  <c r="F401"/>
  <c r="F428"/>
  <c r="F455"/>
  <c r="F482"/>
  <c r="F509"/>
  <c r="F536"/>
  <c r="F563"/>
  <c r="F590"/>
  <c r="F617"/>
  <c r="F644"/>
  <c r="F671"/>
  <c r="F698"/>
  <c r="F725"/>
  <c r="F752"/>
  <c r="F779"/>
  <c r="F806"/>
  <c r="F833"/>
  <c r="D862"/>
  <c r="B843"/>
  <c r="B844" s="1"/>
  <c r="B845" s="1"/>
  <c r="B846" s="1"/>
  <c r="B847" s="1"/>
  <c r="B848" s="1"/>
  <c r="B849" s="1"/>
  <c r="B850" s="1"/>
  <c r="B851"/>
  <c r="B852" s="1"/>
  <c r="B853" s="1"/>
  <c r="B854" s="1"/>
  <c r="B855" s="1"/>
  <c r="B856" s="1"/>
  <c r="B857" s="1"/>
  <c r="B858" s="1"/>
  <c r="B859" s="1"/>
  <c r="B860" s="1"/>
  <c r="B861" s="1"/>
  <c r="V835"/>
  <c r="U835"/>
  <c r="S835"/>
  <c r="R835"/>
  <c r="N835"/>
  <c r="L835"/>
  <c r="K835"/>
  <c r="G835"/>
  <c r="E835"/>
  <c r="D835"/>
  <c r="P816"/>
  <c r="P817" s="1"/>
  <c r="P818" s="1"/>
  <c r="P819" s="1"/>
  <c r="P820"/>
  <c r="P821" s="1"/>
  <c r="P822" s="1"/>
  <c r="P823" s="1"/>
  <c r="P824" s="1"/>
  <c r="P825" s="1"/>
  <c r="P826" s="1"/>
  <c r="P827" s="1"/>
  <c r="P828"/>
  <c r="P829" s="1"/>
  <c r="P830" s="1"/>
  <c r="P831" s="1"/>
  <c r="P832" s="1"/>
  <c r="P833" s="1"/>
  <c r="P834" s="1"/>
  <c r="I816"/>
  <c r="I817"/>
  <c r="I818" s="1"/>
  <c r="I819"/>
  <c r="I820" s="1"/>
  <c r="I821" s="1"/>
  <c r="I822" s="1"/>
  <c r="I823" s="1"/>
  <c r="I824" s="1"/>
  <c r="I825" s="1"/>
  <c r="I826" s="1"/>
  <c r="I827"/>
  <c r="I828" s="1"/>
  <c r="I829" s="1"/>
  <c r="I830" s="1"/>
  <c r="I831" s="1"/>
  <c r="I832" s="1"/>
  <c r="I833" s="1"/>
  <c r="I834" s="1"/>
  <c r="B816"/>
  <c r="B817" s="1"/>
  <c r="B818" s="1"/>
  <c r="B819" s="1"/>
  <c r="B820" s="1"/>
  <c r="B821" s="1"/>
  <c r="B822" s="1"/>
  <c r="B823" s="1"/>
  <c r="B824"/>
  <c r="B825" s="1"/>
  <c r="B826" s="1"/>
  <c r="B827" s="1"/>
  <c r="B828" s="1"/>
  <c r="B829" s="1"/>
  <c r="B830" s="1"/>
  <c r="B831" s="1"/>
  <c r="B832" s="1"/>
  <c r="B833" s="1"/>
  <c r="B834" s="1"/>
  <c r="B29"/>
  <c r="B56" s="1"/>
  <c r="B83" s="1"/>
  <c r="B110" s="1"/>
  <c r="B137" s="1"/>
  <c r="B164" s="1"/>
  <c r="B191" s="1"/>
  <c r="B218" s="1"/>
  <c r="B245" s="1"/>
  <c r="B272" s="1"/>
  <c r="B299" s="1"/>
  <c r="B326" s="1"/>
  <c r="B353" s="1"/>
  <c r="B380" s="1"/>
  <c r="B407" s="1"/>
  <c r="B434" s="1"/>
  <c r="B461" s="1"/>
  <c r="B488" s="1"/>
  <c r="B515" s="1"/>
  <c r="B542" s="1"/>
  <c r="B569" s="1"/>
  <c r="B596" s="1"/>
  <c r="B623" s="1"/>
  <c r="B650" s="1"/>
  <c r="B677" s="1"/>
  <c r="B704" s="1"/>
  <c r="B731" s="1"/>
  <c r="B758" s="1"/>
  <c r="B785" s="1"/>
  <c r="B812" s="1"/>
  <c r="V808"/>
  <c r="U808"/>
  <c r="T808"/>
  <c r="S808"/>
  <c r="R808"/>
  <c r="N808"/>
  <c r="L808"/>
  <c r="K808"/>
  <c r="G808"/>
  <c r="E808"/>
  <c r="D808"/>
  <c r="P789"/>
  <c r="P790"/>
  <c r="P791" s="1"/>
  <c r="P792"/>
  <c r="P793" s="1"/>
  <c r="P794" s="1"/>
  <c r="P795" s="1"/>
  <c r="P796"/>
  <c r="P797" s="1"/>
  <c r="P798" s="1"/>
  <c r="P799" s="1"/>
  <c r="P800" s="1"/>
  <c r="P801" s="1"/>
  <c r="P802" s="1"/>
  <c r="P803" s="1"/>
  <c r="P804"/>
  <c r="P805" s="1"/>
  <c r="P806" s="1"/>
  <c r="P807" s="1"/>
  <c r="I789"/>
  <c r="I790" s="1"/>
  <c r="I791" s="1"/>
  <c r="I792" s="1"/>
  <c r="I793"/>
  <c r="I794" s="1"/>
  <c r="I795" s="1"/>
  <c r="I796" s="1"/>
  <c r="I797" s="1"/>
  <c r="I798" s="1"/>
  <c r="I799" s="1"/>
  <c r="I800" s="1"/>
  <c r="I801" s="1"/>
  <c r="I802" s="1"/>
  <c r="I803" s="1"/>
  <c r="I804" s="1"/>
  <c r="I805" s="1"/>
  <c r="I806" s="1"/>
  <c r="I807" s="1"/>
  <c r="B789"/>
  <c r="B790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V781"/>
  <c r="U781"/>
  <c r="T781"/>
  <c r="S781"/>
  <c r="R781"/>
  <c r="N781"/>
  <c r="M781"/>
  <c r="L781"/>
  <c r="K781"/>
  <c r="G781"/>
  <c r="F781"/>
  <c r="E781"/>
  <c r="D781"/>
  <c r="P762"/>
  <c r="P763"/>
  <c r="P764" s="1"/>
  <c r="P765"/>
  <c r="P766" s="1"/>
  <c r="P767" s="1"/>
  <c r="P768" s="1"/>
  <c r="P769" s="1"/>
  <c r="P770" s="1"/>
  <c r="P771" s="1"/>
  <c r="P772" s="1"/>
  <c r="P773" s="1"/>
  <c r="P774" s="1"/>
  <c r="P775" s="1"/>
  <c r="P776" s="1"/>
  <c r="P777" s="1"/>
  <c r="P778" s="1"/>
  <c r="P779" s="1"/>
  <c r="P780" s="1"/>
  <c r="I762"/>
  <c r="I763" s="1"/>
  <c r="I764" s="1"/>
  <c r="I765" s="1"/>
  <c r="I766" s="1"/>
  <c r="I767" s="1"/>
  <c r="I768" s="1"/>
  <c r="I769" s="1"/>
  <c r="I770" s="1"/>
  <c r="I771" s="1"/>
  <c r="I772" s="1"/>
  <c r="I773" s="1"/>
  <c r="I774" s="1"/>
  <c r="I775" s="1"/>
  <c r="I776" s="1"/>
  <c r="I777" s="1"/>
  <c r="I778" s="1"/>
  <c r="I779" s="1"/>
  <c r="I780" s="1"/>
  <c r="B762"/>
  <c r="B763"/>
  <c r="B764" s="1"/>
  <c r="B765"/>
  <c r="B766" s="1"/>
  <c r="B767" s="1"/>
  <c r="B768" s="1"/>
  <c r="B769"/>
  <c r="B770" s="1"/>
  <c r="B771" s="1"/>
  <c r="B772" s="1"/>
  <c r="B773" s="1"/>
  <c r="B774" s="1"/>
  <c r="B775" s="1"/>
  <c r="B776" s="1"/>
  <c r="B777" s="1"/>
  <c r="B778" s="1"/>
  <c r="B779" s="1"/>
  <c r="B780" s="1"/>
  <c r="V754"/>
  <c r="U754"/>
  <c r="T754"/>
  <c r="S754"/>
  <c r="R754"/>
  <c r="N754"/>
  <c r="M754"/>
  <c r="L754"/>
  <c r="K754"/>
  <c r="G754"/>
  <c r="F754"/>
  <c r="E754"/>
  <c r="D754"/>
  <c r="P735"/>
  <c r="P736"/>
  <c r="P737" s="1"/>
  <c r="P738" s="1"/>
  <c r="P739" s="1"/>
  <c r="P740"/>
  <c r="P741" s="1"/>
  <c r="P742" s="1"/>
  <c r="P743" s="1"/>
  <c r="P744" s="1"/>
  <c r="P745" s="1"/>
  <c r="P746" s="1"/>
  <c r="P747" s="1"/>
  <c r="P748" s="1"/>
  <c r="P749" s="1"/>
  <c r="P750" s="1"/>
  <c r="P751" s="1"/>
  <c r="P752" s="1"/>
  <c r="P753" s="1"/>
  <c r="I735"/>
  <c r="I736" s="1"/>
  <c r="I737"/>
  <c r="I738" s="1"/>
  <c r="I739" s="1"/>
  <c r="I740" s="1"/>
  <c r="I741"/>
  <c r="I742" s="1"/>
  <c r="I743" s="1"/>
  <c r="I744" s="1"/>
  <c r="I745" s="1"/>
  <c r="I746" s="1"/>
  <c r="I747" s="1"/>
  <c r="I748" s="1"/>
  <c r="I749" s="1"/>
  <c r="I750" s="1"/>
  <c r="I751" s="1"/>
  <c r="I752" s="1"/>
  <c r="I753" s="1"/>
  <c r="B735"/>
  <c r="B736"/>
  <c r="B737" s="1"/>
  <c r="B738" s="1"/>
  <c r="B739" s="1"/>
  <c r="B740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V727"/>
  <c r="U727"/>
  <c r="T727"/>
  <c r="S727"/>
  <c r="R727"/>
  <c r="N727"/>
  <c r="M727"/>
  <c r="L727"/>
  <c r="K727"/>
  <c r="G727"/>
  <c r="F727"/>
  <c r="E727"/>
  <c r="D727"/>
  <c r="P708"/>
  <c r="P709"/>
  <c r="P710" s="1"/>
  <c r="P711"/>
  <c r="P712" s="1"/>
  <c r="P713" s="1"/>
  <c r="P714" s="1"/>
  <c r="P715"/>
  <c r="P716" s="1"/>
  <c r="P717" s="1"/>
  <c r="P718" s="1"/>
  <c r="P719" s="1"/>
  <c r="P720" s="1"/>
  <c r="P721" s="1"/>
  <c r="P722" s="1"/>
  <c r="P723" s="1"/>
  <c r="P724" s="1"/>
  <c r="P725" s="1"/>
  <c r="P726" s="1"/>
  <c r="I708"/>
  <c r="I709" s="1"/>
  <c r="I710" s="1"/>
  <c r="I711" s="1"/>
  <c r="I712"/>
  <c r="I713" s="1"/>
  <c r="I714" s="1"/>
  <c r="I715" s="1"/>
  <c r="I716" s="1"/>
  <c r="I717" s="1"/>
  <c r="I718" s="1"/>
  <c r="I719" s="1"/>
  <c r="I720" s="1"/>
  <c r="I721" s="1"/>
  <c r="I722" s="1"/>
  <c r="I723" s="1"/>
  <c r="I724" s="1"/>
  <c r="I725" s="1"/>
  <c r="I726" s="1"/>
  <c r="B708"/>
  <c r="B709"/>
  <c r="B710" s="1"/>
  <c r="B71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V700"/>
  <c r="U700"/>
  <c r="T700"/>
  <c r="S700"/>
  <c r="R700"/>
  <c r="N700"/>
  <c r="M700"/>
  <c r="L700"/>
  <c r="K700"/>
  <c r="G700"/>
  <c r="E700"/>
  <c r="D700"/>
  <c r="P681"/>
  <c r="P682" s="1"/>
  <c r="P683" s="1"/>
  <c r="P684" s="1"/>
  <c r="P685" s="1"/>
  <c r="P686" s="1"/>
  <c r="P687" s="1"/>
  <c r="P688" s="1"/>
  <c r="P689" s="1"/>
  <c r="P690" s="1"/>
  <c r="P691" s="1"/>
  <c r="P692" s="1"/>
  <c r="P693" s="1"/>
  <c r="P694" s="1"/>
  <c r="P695" s="1"/>
  <c r="P696" s="1"/>
  <c r="P697" s="1"/>
  <c r="P698" s="1"/>
  <c r="P699" s="1"/>
  <c r="I681"/>
  <c r="I682"/>
  <c r="I683" s="1"/>
  <c r="I684"/>
  <c r="I685" s="1"/>
  <c r="I686" s="1"/>
  <c r="I687" s="1"/>
  <c r="I688" s="1"/>
  <c r="I689" s="1"/>
  <c r="I690" s="1"/>
  <c r="I691" s="1"/>
  <c r="I692" s="1"/>
  <c r="I693" s="1"/>
  <c r="I694" s="1"/>
  <c r="I695" s="1"/>
  <c r="I696" s="1"/>
  <c r="I697" s="1"/>
  <c r="I698" s="1"/>
  <c r="I699" s="1"/>
  <c r="B68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V673"/>
  <c r="U673"/>
  <c r="T673"/>
  <c r="S673"/>
  <c r="R673"/>
  <c r="N673"/>
  <c r="L673"/>
  <c r="K673"/>
  <c r="G673"/>
  <c r="E673"/>
  <c r="D673"/>
  <c r="P654"/>
  <c r="P655" s="1"/>
  <c r="P656"/>
  <c r="P657" s="1"/>
  <c r="P658" s="1"/>
  <c r="P659" s="1"/>
  <c r="P660" s="1"/>
  <c r="P661" s="1"/>
  <c r="P662" s="1"/>
  <c r="P663" s="1"/>
  <c r="P664" s="1"/>
  <c r="P665" s="1"/>
  <c r="P666" s="1"/>
  <c r="P667" s="1"/>
  <c r="P668" s="1"/>
  <c r="P669" s="1"/>
  <c r="P670" s="1"/>
  <c r="P671" s="1"/>
  <c r="P672" s="1"/>
  <c r="I654"/>
  <c r="I655"/>
  <c r="I656" s="1"/>
  <c r="I657" s="1"/>
  <c r="I658" s="1"/>
  <c r="I659" s="1"/>
  <c r="I660" s="1"/>
  <c r="I661" s="1"/>
  <c r="I662" s="1"/>
  <c r="I663" s="1"/>
  <c r="I664" s="1"/>
  <c r="I665" s="1"/>
  <c r="I666" s="1"/>
  <c r="I667" s="1"/>
  <c r="I668" s="1"/>
  <c r="I669" s="1"/>
  <c r="I670" s="1"/>
  <c r="I671" s="1"/>
  <c r="I672" s="1"/>
  <c r="B654"/>
  <c r="B655" s="1"/>
  <c r="B656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V646"/>
  <c r="U646"/>
  <c r="T646"/>
  <c r="S646"/>
  <c r="R646"/>
  <c r="N646"/>
  <c r="L646"/>
  <c r="K646"/>
  <c r="G646"/>
  <c r="E646"/>
  <c r="D646"/>
  <c r="P627"/>
  <c r="P628" s="1"/>
  <c r="P629" s="1"/>
  <c r="P630" s="1"/>
  <c r="P631" s="1"/>
  <c r="P632" s="1"/>
  <c r="P633" s="1"/>
  <c r="P634" s="1"/>
  <c r="P635" s="1"/>
  <c r="P636" s="1"/>
  <c r="P637" s="1"/>
  <c r="P638" s="1"/>
  <c r="P639" s="1"/>
  <c r="P640" s="1"/>
  <c r="P641" s="1"/>
  <c r="P642" s="1"/>
  <c r="P643" s="1"/>
  <c r="P644" s="1"/>
  <c r="P645" s="1"/>
  <c r="I627"/>
  <c r="I628"/>
  <c r="I629" s="1"/>
  <c r="I630"/>
  <c r="I631" s="1"/>
  <c r="I632" s="1"/>
  <c r="I633" s="1"/>
  <c r="I634" s="1"/>
  <c r="I635" s="1"/>
  <c r="I636" s="1"/>
  <c r="I637" s="1"/>
  <c r="I638" s="1"/>
  <c r="I639" s="1"/>
  <c r="I640" s="1"/>
  <c r="I641" s="1"/>
  <c r="I642" s="1"/>
  <c r="I643" s="1"/>
  <c r="I644" s="1"/>
  <c r="I645" s="1"/>
  <c r="B627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V619"/>
  <c r="U619"/>
  <c r="T619"/>
  <c r="S619"/>
  <c r="R619"/>
  <c r="N619"/>
  <c r="L619"/>
  <c r="K619"/>
  <c r="G619"/>
  <c r="E619"/>
  <c r="D619"/>
  <c r="P600"/>
  <c r="P601" s="1"/>
  <c r="P602"/>
  <c r="P603" s="1"/>
  <c r="P604" s="1"/>
  <c r="P605" s="1"/>
  <c r="P606" s="1"/>
  <c r="P607" s="1"/>
  <c r="P608" s="1"/>
  <c r="P609" s="1"/>
  <c r="P610" s="1"/>
  <c r="P611" s="1"/>
  <c r="P612" s="1"/>
  <c r="P613" s="1"/>
  <c r="P614" s="1"/>
  <c r="P615" s="1"/>
  <c r="P616" s="1"/>
  <c r="P617" s="1"/>
  <c r="P618" s="1"/>
  <c r="I600"/>
  <c r="I601"/>
  <c r="I602" s="1"/>
  <c r="I603" s="1"/>
  <c r="I604" s="1"/>
  <c r="I605" s="1"/>
  <c r="I606" s="1"/>
  <c r="I607" s="1"/>
  <c r="I608" s="1"/>
  <c r="I609" s="1"/>
  <c r="I610" s="1"/>
  <c r="I611" s="1"/>
  <c r="I612" s="1"/>
  <c r="I613" s="1"/>
  <c r="I614" s="1"/>
  <c r="I615" s="1"/>
  <c r="I616" s="1"/>
  <c r="I617" s="1"/>
  <c r="I618" s="1"/>
  <c r="B600"/>
  <c r="B601" s="1"/>
  <c r="B602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V592"/>
  <c r="U592"/>
  <c r="T592"/>
  <c r="S592"/>
  <c r="R592"/>
  <c r="N592"/>
  <c r="L592"/>
  <c r="K592"/>
  <c r="G592"/>
  <c r="E592"/>
  <c r="D592"/>
  <c r="P573"/>
  <c r="P574" s="1"/>
  <c r="P575" s="1"/>
  <c r="P576" s="1"/>
  <c r="P577" s="1"/>
  <c r="P578" s="1"/>
  <c r="P579" s="1"/>
  <c r="P580" s="1"/>
  <c r="P581" s="1"/>
  <c r="P582" s="1"/>
  <c r="P583" s="1"/>
  <c r="P584" s="1"/>
  <c r="P585" s="1"/>
  <c r="P586" s="1"/>
  <c r="P587" s="1"/>
  <c r="P588" s="1"/>
  <c r="P589" s="1"/>
  <c r="P590" s="1"/>
  <c r="P591" s="1"/>
  <c r="I573"/>
  <c r="I574"/>
  <c r="I575" s="1"/>
  <c r="I576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B573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V565"/>
  <c r="U565"/>
  <c r="T565"/>
  <c r="S565"/>
  <c r="R565"/>
  <c r="N565"/>
  <c r="L565"/>
  <c r="K565"/>
  <c r="G565"/>
  <c r="E565"/>
  <c r="D565"/>
  <c r="P546"/>
  <c r="P547" s="1"/>
  <c r="P548"/>
  <c r="P549" s="1"/>
  <c r="P550" s="1"/>
  <c r="P551" s="1"/>
  <c r="P552" s="1"/>
  <c r="P553" s="1"/>
  <c r="P554" s="1"/>
  <c r="P555" s="1"/>
  <c r="P556" s="1"/>
  <c r="P557" s="1"/>
  <c r="P558" s="1"/>
  <c r="P559" s="1"/>
  <c r="P560" s="1"/>
  <c r="P561" s="1"/>
  <c r="P562" s="1"/>
  <c r="P563" s="1"/>
  <c r="P564" s="1"/>
  <c r="I546"/>
  <c r="I547"/>
  <c r="I548" s="1"/>
  <c r="I549" s="1"/>
  <c r="I550" s="1"/>
  <c r="I551" s="1"/>
  <c r="I552" s="1"/>
  <c r="I553" s="1"/>
  <c r="I554" s="1"/>
  <c r="I555" s="1"/>
  <c r="I556" s="1"/>
  <c r="I557" s="1"/>
  <c r="I558" s="1"/>
  <c r="I559" s="1"/>
  <c r="I560" s="1"/>
  <c r="I561" s="1"/>
  <c r="I562" s="1"/>
  <c r="I563" s="1"/>
  <c r="I564" s="1"/>
  <c r="B546"/>
  <c r="B547" s="1"/>
  <c r="B548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V538"/>
  <c r="U538"/>
  <c r="T538"/>
  <c r="S538"/>
  <c r="R538"/>
  <c r="N538"/>
  <c r="M538"/>
  <c r="L538"/>
  <c r="K538"/>
  <c r="G538"/>
  <c r="F538"/>
  <c r="E538"/>
  <c r="D538"/>
  <c r="P519"/>
  <c r="P520"/>
  <c r="P521" s="1"/>
  <c r="P522" s="1"/>
  <c r="P523" s="1"/>
  <c r="P524" s="1"/>
  <c r="P525" s="1"/>
  <c r="P526" s="1"/>
  <c r="P527" s="1"/>
  <c r="P528" s="1"/>
  <c r="P529" s="1"/>
  <c r="P530" s="1"/>
  <c r="P531" s="1"/>
  <c r="P532" s="1"/>
  <c r="P533" s="1"/>
  <c r="P534" s="1"/>
  <c r="P535" s="1"/>
  <c r="P536" s="1"/>
  <c r="P537" s="1"/>
  <c r="I519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B519"/>
  <c r="B520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V511"/>
  <c r="U511"/>
  <c r="T511"/>
  <c r="S511"/>
  <c r="R511"/>
  <c r="N511"/>
  <c r="M511"/>
  <c r="L511"/>
  <c r="K511"/>
  <c r="G511"/>
  <c r="F511"/>
  <c r="E511"/>
  <c r="D511"/>
  <c r="P492"/>
  <c r="P493"/>
  <c r="P494" s="1"/>
  <c r="P495" s="1"/>
  <c r="P496" s="1"/>
  <c r="P497" s="1"/>
  <c r="P498" s="1"/>
  <c r="P499" s="1"/>
  <c r="P500" s="1"/>
  <c r="P501" s="1"/>
  <c r="P502" s="1"/>
  <c r="P503" s="1"/>
  <c r="P504" s="1"/>
  <c r="P505" s="1"/>
  <c r="P506" s="1"/>
  <c r="P507" s="1"/>
  <c r="P508" s="1"/>
  <c r="P509" s="1"/>
  <c r="P510" s="1"/>
  <c r="I492"/>
  <c r="I493" s="1"/>
  <c r="I494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B492"/>
  <c r="B493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V484"/>
  <c r="U484"/>
  <c r="T484"/>
  <c r="S484"/>
  <c r="R484"/>
  <c r="N484"/>
  <c r="M484"/>
  <c r="L484"/>
  <c r="K484"/>
  <c r="G484"/>
  <c r="F484"/>
  <c r="E484"/>
  <c r="D484"/>
  <c r="P465"/>
  <c r="P466"/>
  <c r="P467" s="1"/>
  <c r="P468"/>
  <c r="P469" s="1"/>
  <c r="P470" s="1"/>
  <c r="P471" s="1"/>
  <c r="P472" s="1"/>
  <c r="P473" s="1"/>
  <c r="P474" s="1"/>
  <c r="P475" s="1"/>
  <c r="P476" s="1"/>
  <c r="P477" s="1"/>
  <c r="P478" s="1"/>
  <c r="P479" s="1"/>
  <c r="P480" s="1"/>
  <c r="P481" s="1"/>
  <c r="P482" s="1"/>
  <c r="P483" s="1"/>
  <c r="I465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B465"/>
  <c r="B466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V457"/>
  <c r="U457"/>
  <c r="T457"/>
  <c r="S457"/>
  <c r="R457"/>
  <c r="N457"/>
  <c r="M457"/>
  <c r="L457"/>
  <c r="K457"/>
  <c r="G457"/>
  <c r="F457"/>
  <c r="E457"/>
  <c r="D457"/>
  <c r="P438"/>
  <c r="P439"/>
  <c r="P440" s="1"/>
  <c r="P441" s="1"/>
  <c r="P442" s="1"/>
  <c r="P443" s="1"/>
  <c r="P444" s="1"/>
  <c r="P445" s="1"/>
  <c r="P446" s="1"/>
  <c r="P447" s="1"/>
  <c r="P448" s="1"/>
  <c r="P449" s="1"/>
  <c r="P450" s="1"/>
  <c r="P451" s="1"/>
  <c r="P452" s="1"/>
  <c r="P453" s="1"/>
  <c r="P454" s="1"/>
  <c r="P455" s="1"/>
  <c r="P456" s="1"/>
  <c r="I438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B438"/>
  <c r="B439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V430"/>
  <c r="U430"/>
  <c r="T430"/>
  <c r="S430"/>
  <c r="R430"/>
  <c r="N430"/>
  <c r="M430"/>
  <c r="L430"/>
  <c r="K430"/>
  <c r="G430"/>
  <c r="F430"/>
  <c r="E430"/>
  <c r="D430"/>
  <c r="P411"/>
  <c r="P412"/>
  <c r="P413" s="1"/>
  <c r="P414" s="1"/>
  <c r="P415" s="1"/>
  <c r="P416" s="1"/>
  <c r="P417" s="1"/>
  <c r="P418" s="1"/>
  <c r="P419" s="1"/>
  <c r="P420" s="1"/>
  <c r="P421" s="1"/>
  <c r="P422" s="1"/>
  <c r="P423" s="1"/>
  <c r="P424" s="1"/>
  <c r="P425" s="1"/>
  <c r="P426" s="1"/>
  <c r="P427" s="1"/>
  <c r="P428" s="1"/>
  <c r="P429" s="1"/>
  <c r="I41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B411"/>
  <c r="B412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V403"/>
  <c r="U403"/>
  <c r="T403"/>
  <c r="S403"/>
  <c r="R403"/>
  <c r="N403"/>
  <c r="M403"/>
  <c r="L403"/>
  <c r="K403"/>
  <c r="G403"/>
  <c r="F403"/>
  <c r="E403"/>
  <c r="D403"/>
  <c r="P384"/>
  <c r="P385"/>
  <c r="P386" s="1"/>
  <c r="P387" s="1"/>
  <c r="P388" s="1"/>
  <c r="P389" s="1"/>
  <c r="P390" s="1"/>
  <c r="P391" s="1"/>
  <c r="P392" s="1"/>
  <c r="P393" s="1"/>
  <c r="P394" s="1"/>
  <c r="P395" s="1"/>
  <c r="P396" s="1"/>
  <c r="P397" s="1"/>
  <c r="P398" s="1"/>
  <c r="P399" s="1"/>
  <c r="P400" s="1"/>
  <c r="P401" s="1"/>
  <c r="P402" s="1"/>
  <c r="I384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B384"/>
  <c r="B385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V376"/>
  <c r="U376"/>
  <c r="T376"/>
  <c r="S376"/>
  <c r="R376"/>
  <c r="N376"/>
  <c r="M376"/>
  <c r="L376"/>
  <c r="K376"/>
  <c r="G376"/>
  <c r="F376"/>
  <c r="E376"/>
  <c r="D376"/>
  <c r="P357"/>
  <c r="P358"/>
  <c r="P359" s="1"/>
  <c r="P360" s="1"/>
  <c r="P361" s="1"/>
  <c r="P362" s="1"/>
  <c r="P363" s="1"/>
  <c r="P364" s="1"/>
  <c r="P365" s="1"/>
  <c r="P366" s="1"/>
  <c r="P367" s="1"/>
  <c r="P368" s="1"/>
  <c r="P369" s="1"/>
  <c r="P370" s="1"/>
  <c r="P371" s="1"/>
  <c r="P372" s="1"/>
  <c r="P373" s="1"/>
  <c r="P374" s="1"/>
  <c r="P375" s="1"/>
  <c r="I357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B357"/>
  <c r="B358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V349"/>
  <c r="U349"/>
  <c r="T349"/>
  <c r="S349"/>
  <c r="R349"/>
  <c r="N349"/>
  <c r="M349"/>
  <c r="L349"/>
  <c r="K349"/>
  <c r="G349"/>
  <c r="F349"/>
  <c r="E349"/>
  <c r="D349"/>
  <c r="P330"/>
  <c r="P331"/>
  <c r="P332" s="1"/>
  <c r="P333" s="1"/>
  <c r="P334" s="1"/>
  <c r="P335" s="1"/>
  <c r="P336" s="1"/>
  <c r="P337" s="1"/>
  <c r="P338" s="1"/>
  <c r="P339" s="1"/>
  <c r="P340" s="1"/>
  <c r="P341" s="1"/>
  <c r="P342" s="1"/>
  <c r="P343" s="1"/>
  <c r="P344" s="1"/>
  <c r="P345" s="1"/>
  <c r="P346" s="1"/>
  <c r="P347" s="1"/>
  <c r="P348" s="1"/>
  <c r="I330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B330"/>
  <c r="B33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V322"/>
  <c r="U322"/>
  <c r="T322"/>
  <c r="S322"/>
  <c r="R322"/>
  <c r="N322"/>
  <c r="M322"/>
  <c r="L322"/>
  <c r="K322"/>
  <c r="G322"/>
  <c r="F322"/>
  <c r="E322"/>
  <c r="D322"/>
  <c r="P303"/>
  <c r="P304"/>
  <c r="P305" s="1"/>
  <c r="P306" s="1"/>
  <c r="P307" s="1"/>
  <c r="P308" s="1"/>
  <c r="P309" s="1"/>
  <c r="P310" s="1"/>
  <c r="P311" s="1"/>
  <c r="P312" s="1"/>
  <c r="P313" s="1"/>
  <c r="P314" s="1"/>
  <c r="P315" s="1"/>
  <c r="P316" s="1"/>
  <c r="P317" s="1"/>
  <c r="P318" s="1"/>
  <c r="P319" s="1"/>
  <c r="P320" s="1"/>
  <c r="P321" s="1"/>
  <c r="I303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B303"/>
  <c r="B304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V295"/>
  <c r="U295"/>
  <c r="T295"/>
  <c r="S295"/>
  <c r="R295"/>
  <c r="N295"/>
  <c r="M295"/>
  <c r="L295"/>
  <c r="K295"/>
  <c r="G295"/>
  <c r="F295"/>
  <c r="E295"/>
  <c r="D295"/>
  <c r="P276"/>
  <c r="P277"/>
  <c r="P278" s="1"/>
  <c r="P279" s="1"/>
  <c r="P280" s="1"/>
  <c r="P281" s="1"/>
  <c r="P282" s="1"/>
  <c r="P283" s="1"/>
  <c r="P284" s="1"/>
  <c r="P285" s="1"/>
  <c r="P286" s="1"/>
  <c r="P287" s="1"/>
  <c r="P288" s="1"/>
  <c r="P289" s="1"/>
  <c r="P290" s="1"/>
  <c r="P291" s="1"/>
  <c r="P292" s="1"/>
  <c r="P293" s="1"/>
  <c r="P294" s="1"/>
  <c r="I276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B276"/>
  <c r="B277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V268"/>
  <c r="U268"/>
  <c r="T268"/>
  <c r="S268"/>
  <c r="R268"/>
  <c r="N268"/>
  <c r="M268"/>
  <c r="L268"/>
  <c r="K268"/>
  <c r="G268"/>
  <c r="F268"/>
  <c r="E268"/>
  <c r="D268"/>
  <c r="P249"/>
  <c r="P250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P266" s="1"/>
  <c r="P267" s="1"/>
  <c r="I249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B249"/>
  <c r="B250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V241"/>
  <c r="U241"/>
  <c r="T241"/>
  <c r="S241"/>
  <c r="R241"/>
  <c r="N241"/>
  <c r="M241"/>
  <c r="L241"/>
  <c r="K241"/>
  <c r="G241"/>
  <c r="F241"/>
  <c r="E241"/>
  <c r="D241"/>
  <c r="P222"/>
  <c r="P223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J240"/>
  <c r="I222"/>
  <c r="I223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B222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V214"/>
  <c r="U214"/>
  <c r="T214"/>
  <c r="S214"/>
  <c r="R214"/>
  <c r="N214"/>
  <c r="M214"/>
  <c r="L214"/>
  <c r="K214"/>
  <c r="G214"/>
  <c r="F214"/>
  <c r="E214"/>
  <c r="D214"/>
  <c r="P195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I195"/>
  <c r="I196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B195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V187"/>
  <c r="U187"/>
  <c r="T187"/>
  <c r="S187"/>
  <c r="R187"/>
  <c r="N187"/>
  <c r="M187"/>
  <c r="L187"/>
  <c r="K187"/>
  <c r="G187"/>
  <c r="F187"/>
  <c r="E187"/>
  <c r="D187"/>
  <c r="P168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I168"/>
  <c r="I169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B168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V160"/>
  <c r="U160"/>
  <c r="T160"/>
  <c r="S160"/>
  <c r="R160"/>
  <c r="N160"/>
  <c r="M160"/>
  <c r="L160"/>
  <c r="K160"/>
  <c r="G160"/>
  <c r="F160"/>
  <c r="E160"/>
  <c r="D160"/>
  <c r="P14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I141"/>
  <c r="I142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B14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V133"/>
  <c r="U133"/>
  <c r="T133"/>
  <c r="S133"/>
  <c r="R133"/>
  <c r="N133"/>
  <c r="M133"/>
  <c r="L133"/>
  <c r="K133"/>
  <c r="G133"/>
  <c r="F133"/>
  <c r="E133"/>
  <c r="D133"/>
  <c r="P114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I114"/>
  <c r="I115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B114"/>
  <c r="B115" s="1"/>
  <c r="B116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V106"/>
  <c r="U106"/>
  <c r="T106"/>
  <c r="S106"/>
  <c r="R106"/>
  <c r="N106"/>
  <c r="M106"/>
  <c r="L106"/>
  <c r="K106"/>
  <c r="G106"/>
  <c r="F106"/>
  <c r="E106"/>
  <c r="D106"/>
  <c r="P87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I87"/>
  <c r="I88"/>
  <c r="I89" s="1"/>
  <c r="I90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B87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V79"/>
  <c r="U79"/>
  <c r="T79"/>
  <c r="S79"/>
  <c r="R79"/>
  <c r="N79"/>
  <c r="M79"/>
  <c r="L79"/>
  <c r="K79"/>
  <c r="G79"/>
  <c r="F79"/>
  <c r="E79"/>
  <c r="D79"/>
  <c r="P60"/>
  <c r="P6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I60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B60"/>
  <c r="B6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V52"/>
  <c r="U52"/>
  <c r="T52"/>
  <c r="S52"/>
  <c r="R52"/>
  <c r="N52"/>
  <c r="M52"/>
  <c r="L52"/>
  <c r="K52"/>
  <c r="G52"/>
  <c r="F52"/>
  <c r="E52"/>
  <c r="D52"/>
  <c r="P33"/>
  <c r="P34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I33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B33"/>
  <c r="B34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V25"/>
  <c r="U25"/>
  <c r="T25"/>
  <c r="S25"/>
  <c r="R25"/>
  <c r="P6"/>
  <c r="P7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N25"/>
  <c r="M25"/>
  <c r="L25"/>
  <c r="K25"/>
  <c r="I6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G25"/>
  <c r="F25"/>
  <c r="E25"/>
  <c r="D25"/>
  <c r="B6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D23" i="5"/>
  <c r="D24"/>
  <c r="D25"/>
  <c r="D26"/>
  <c r="D27"/>
  <c r="D28"/>
  <c r="D29"/>
  <c r="D30"/>
  <c r="D31"/>
  <c r="D32"/>
  <c r="D33"/>
  <c r="D4"/>
  <c r="D23" i="4"/>
  <c r="D24"/>
  <c r="D25"/>
  <c r="D26"/>
  <c r="D27"/>
  <c r="D28"/>
  <c r="D29"/>
  <c r="D30"/>
  <c r="D31"/>
  <c r="D32"/>
  <c r="D33"/>
  <c r="D4"/>
  <c r="D5" i="3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4"/>
  <c r="C23" i="5"/>
  <c r="C24"/>
  <c r="C25"/>
  <c r="C26"/>
  <c r="C27"/>
  <c r="C28"/>
  <c r="C29"/>
  <c r="C30"/>
  <c r="C31"/>
  <c r="C32"/>
  <c r="C33"/>
  <c r="C4"/>
  <c r="C23" i="4"/>
  <c r="C24"/>
  <c r="C25"/>
  <c r="C26"/>
  <c r="C27"/>
  <c r="C28"/>
  <c r="C29"/>
  <c r="C30"/>
  <c r="C31"/>
  <c r="C32"/>
  <c r="C33"/>
  <c r="C4"/>
  <c r="C5" i="3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4"/>
  <c r="B5" i="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5" i="4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5" i="3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K26" i="1"/>
  <c r="J26"/>
  <c r="H8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E26"/>
  <c r="D26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G4" i="5" l="1"/>
  <c r="F860" i="7"/>
  <c r="E860" s="1"/>
  <c r="F858"/>
  <c r="E858" s="1"/>
  <c r="F856"/>
  <c r="E856" s="1"/>
  <c r="F854"/>
  <c r="E854" s="1"/>
  <c r="F852"/>
  <c r="E852" s="1"/>
  <c r="F849"/>
  <c r="E849" s="1"/>
  <c r="F619"/>
  <c r="F565"/>
  <c r="F847"/>
  <c r="E847" s="1"/>
  <c r="F835"/>
  <c r="F673"/>
  <c r="F808"/>
  <c r="F646"/>
  <c r="F592"/>
  <c r="M860"/>
  <c r="L860" s="1"/>
  <c r="M858"/>
  <c r="L858" s="1"/>
  <c r="M856"/>
  <c r="L856" s="1"/>
  <c r="M854"/>
  <c r="L854" s="1"/>
  <c r="M808"/>
  <c r="M646"/>
  <c r="M592"/>
  <c r="M673"/>
  <c r="M619"/>
  <c r="M565"/>
  <c r="M843"/>
  <c r="L843" s="1"/>
  <c r="E22" i="3"/>
  <c r="G22" s="1"/>
  <c r="H6" i="2"/>
  <c r="J6" s="1"/>
  <c r="U862" i="7"/>
  <c r="F859"/>
  <c r="E859" s="1"/>
  <c r="F857"/>
  <c r="E857" s="1"/>
  <c r="F855"/>
  <c r="E855" s="1"/>
  <c r="F853"/>
  <c r="E853" s="1"/>
  <c r="F850"/>
  <c r="E850" s="1"/>
  <c r="F848"/>
  <c r="E848" s="1"/>
  <c r="F861"/>
  <c r="E861" s="1"/>
  <c r="M861"/>
  <c r="L861" s="1"/>
  <c r="M859"/>
  <c r="L859" s="1"/>
  <c r="M857"/>
  <c r="L857" s="1"/>
  <c r="M855"/>
  <c r="L855" s="1"/>
  <c r="M844"/>
  <c r="L844" s="1"/>
  <c r="M835"/>
  <c r="M842"/>
  <c r="L842" s="1"/>
  <c r="T860"/>
  <c r="S860" s="1"/>
  <c r="T858"/>
  <c r="S858" s="1"/>
  <c r="T848"/>
  <c r="S848" s="1"/>
  <c r="T846"/>
  <c r="S846" s="1"/>
  <c r="T844"/>
  <c r="S844" s="1"/>
  <c r="T835"/>
  <c r="T842"/>
  <c r="S842" s="1"/>
  <c r="S862" s="1"/>
  <c r="F4" i="4"/>
  <c r="K862" i="7"/>
  <c r="R862"/>
  <c r="E4" i="4"/>
  <c r="N862" i="7"/>
  <c r="E4" i="2"/>
  <c r="E34" s="1"/>
  <c r="V862" i="7"/>
  <c r="E105" i="9"/>
  <c r="C111" s="1"/>
  <c r="C105"/>
  <c r="M853" i="7"/>
  <c r="L853" s="1"/>
  <c r="T861"/>
  <c r="S861" s="1"/>
  <c r="T859"/>
  <c r="S859" s="1"/>
  <c r="T857"/>
  <c r="S857" s="1"/>
  <c r="T849"/>
  <c r="T847"/>
  <c r="S847" s="1"/>
  <c r="T845"/>
  <c r="S845" s="1"/>
  <c r="T843"/>
  <c r="S843" s="1"/>
  <c r="G23" i="4"/>
  <c r="G23" i="2"/>
  <c r="C69" i="9"/>
  <c r="T856" i="7"/>
  <c r="S856" s="1"/>
  <c r="E105" i="10"/>
  <c r="C111" s="1"/>
  <c r="C105"/>
  <c r="F4" i="2"/>
  <c r="F700" i="7"/>
  <c r="F846"/>
  <c r="E846" s="1"/>
  <c r="F851"/>
  <c r="E851" s="1"/>
  <c r="H20" i="2"/>
  <c r="J20" s="1"/>
  <c r="T862" i="7"/>
  <c r="S849"/>
  <c r="E34" i="5"/>
  <c r="F34"/>
  <c r="H10" i="2"/>
  <c r="J10" s="1"/>
  <c r="H9"/>
  <c r="J9" s="1"/>
  <c r="H14"/>
  <c r="J14" s="1"/>
  <c r="H13"/>
  <c r="J13" s="1"/>
  <c r="H8"/>
  <c r="J8" s="1"/>
  <c r="H16"/>
  <c r="J16" s="1"/>
  <c r="H15"/>
  <c r="J15" s="1"/>
  <c r="F842" i="7"/>
  <c r="E842" s="1"/>
  <c r="H18" i="2"/>
  <c r="J18" s="1"/>
  <c r="H17"/>
  <c r="J17" s="1"/>
  <c r="H12"/>
  <c r="J12" s="1"/>
  <c r="H11"/>
  <c r="J11" s="1"/>
  <c r="G862" i="7"/>
  <c r="F845"/>
  <c r="E845" s="1"/>
  <c r="J5" i="2"/>
  <c r="L862" i="7"/>
  <c r="M845"/>
  <c r="L845" s="1"/>
  <c r="E4" i="3"/>
  <c r="E862" i="7"/>
  <c r="G4" i="4"/>
  <c r="F34"/>
  <c r="E34"/>
  <c r="F34" i="3"/>
  <c r="G4" i="2" l="1"/>
  <c r="C140" i="9"/>
  <c r="E140"/>
  <c r="C146" s="1"/>
  <c r="E140" i="10"/>
  <c r="C146" s="1"/>
  <c r="C140"/>
  <c r="G34" i="4"/>
  <c r="M862" i="7"/>
  <c r="H19" i="2"/>
  <c r="J19" s="1"/>
  <c r="G34" i="5"/>
  <c r="H21" i="2"/>
  <c r="J21" s="1"/>
  <c r="F862" i="7"/>
  <c r="E34" i="3"/>
  <c r="G34" i="2"/>
  <c r="H7"/>
  <c r="J7" s="1"/>
  <c r="G4" i="3"/>
  <c r="G34" s="1"/>
  <c r="F34" i="2"/>
  <c r="J4" l="1"/>
  <c r="H4"/>
  <c r="E175" i="9"/>
  <c r="C181" s="1"/>
  <c r="C175"/>
  <c r="E175" i="10"/>
  <c r="C181" s="1"/>
  <c r="C175"/>
  <c r="E210" i="9" l="1"/>
  <c r="C216" s="1"/>
  <c r="C210"/>
  <c r="E210" i="10"/>
  <c r="C216" s="1"/>
  <c r="C210"/>
  <c r="C245" i="9" l="1"/>
  <c r="E245"/>
  <c r="C251" s="1"/>
  <c r="E245" i="10"/>
  <c r="C251" s="1"/>
  <c r="C245"/>
  <c r="E280" i="9" l="1"/>
  <c r="C286" s="1"/>
  <c r="C280"/>
  <c r="E280" i="10"/>
  <c r="C286" s="1"/>
  <c r="C280"/>
  <c r="C315" i="9" l="1"/>
  <c r="E315"/>
  <c r="C321" s="1"/>
  <c r="E315" i="10"/>
  <c r="C321" s="1"/>
  <c r="C315"/>
  <c r="E350" i="9" l="1"/>
  <c r="C356" s="1"/>
  <c r="C350"/>
  <c r="E350" i="10"/>
  <c r="C356" s="1"/>
  <c r="C350"/>
  <c r="C385" i="9" l="1"/>
  <c r="E385"/>
  <c r="C391" s="1"/>
  <c r="E385" i="10"/>
  <c r="C391" s="1"/>
  <c r="C385"/>
  <c r="E420" i="9" l="1"/>
  <c r="C426" s="1"/>
  <c r="C420"/>
  <c r="E420" i="10"/>
  <c r="C426" s="1"/>
  <c r="C420"/>
  <c r="C455" i="9" l="1"/>
  <c r="E455"/>
  <c r="C461" s="1"/>
  <c r="E455" i="10"/>
  <c r="C461" s="1"/>
  <c r="C455"/>
  <c r="E490" i="9" l="1"/>
  <c r="C496" s="1"/>
  <c r="C490"/>
  <c r="E490" i="10"/>
  <c r="C496" s="1"/>
  <c r="C490"/>
  <c r="C525" i="9" l="1"/>
  <c r="E525"/>
  <c r="C531" s="1"/>
  <c r="E525" i="10"/>
  <c r="C531" s="1"/>
  <c r="C525"/>
  <c r="E560" i="9" l="1"/>
  <c r="C566" s="1"/>
  <c r="C560"/>
  <c r="E560" i="10"/>
  <c r="C566" s="1"/>
  <c r="C560"/>
  <c r="C595" i="9" l="1"/>
  <c r="E595"/>
  <c r="C601" s="1"/>
  <c r="E595" i="10"/>
  <c r="C601" s="1"/>
  <c r="C595"/>
  <c r="E630" i="9" l="1"/>
  <c r="C636" s="1"/>
  <c r="C630"/>
  <c r="C630" i="10"/>
  <c r="E630"/>
  <c r="C636" s="1"/>
  <c r="C665" i="9" l="1"/>
  <c r="E665"/>
  <c r="C671" s="1"/>
  <c r="C665" i="10"/>
  <c r="E665"/>
  <c r="C671" s="1"/>
  <c r="E700" i="9" l="1"/>
  <c r="C706" s="1"/>
  <c r="C700"/>
  <c r="C700" i="10"/>
  <c r="E700"/>
  <c r="C706" s="1"/>
  <c r="C735" i="9" l="1"/>
  <c r="E735"/>
  <c r="C741" s="1"/>
  <c r="C735" i="10"/>
  <c r="E735"/>
  <c r="C741" s="1"/>
  <c r="E770" i="9" l="1"/>
  <c r="C776" s="1"/>
  <c r="C770"/>
  <c r="C770" i="10"/>
  <c r="E770"/>
  <c r="C776" s="1"/>
  <c r="C805" i="9" l="1"/>
  <c r="E805"/>
  <c r="C811" s="1"/>
  <c r="C805" i="10"/>
  <c r="E805"/>
  <c r="C811" s="1"/>
  <c r="E840" i="9" l="1"/>
  <c r="C846" s="1"/>
  <c r="C840"/>
  <c r="C840" i="10"/>
  <c r="E840"/>
  <c r="C846" s="1"/>
  <c r="C875" i="9" l="1"/>
  <c r="E875"/>
  <c r="C881" s="1"/>
  <c r="C875" i="10"/>
  <c r="E875"/>
  <c r="C881" s="1"/>
  <c r="E910" i="9" l="1"/>
  <c r="C916" s="1"/>
  <c r="C910"/>
  <c r="C910" i="10"/>
  <c r="E910"/>
  <c r="C916" s="1"/>
  <c r="C945" i="9" l="1"/>
  <c r="E945"/>
  <c r="C951" s="1"/>
  <c r="C945" i="10"/>
  <c r="E945"/>
  <c r="C951" s="1"/>
  <c r="E980" i="9" l="1"/>
  <c r="C986" s="1"/>
  <c r="C980"/>
  <c r="C980" i="10"/>
  <c r="E980"/>
  <c r="C986" s="1"/>
  <c r="C1015" i="9" l="1"/>
  <c r="E1015"/>
  <c r="C1021" s="1"/>
  <c r="C1015" i="10"/>
  <c r="E1015"/>
  <c r="C1021" s="1"/>
  <c r="E1050" i="9" l="1"/>
  <c r="C1056" s="1"/>
  <c r="C1050"/>
  <c r="C1050" i="10"/>
  <c r="E1050"/>
  <c r="C1056" s="1"/>
  <c r="C1085" i="9" l="1"/>
  <c r="E1085"/>
  <c r="C1085" i="10"/>
  <c r="E1085"/>
</calcChain>
</file>

<file path=xl/sharedStrings.xml><?xml version="1.0" encoding="utf-8"?>
<sst xmlns="http://schemas.openxmlformats.org/spreadsheetml/2006/main" count="1964" uniqueCount="107">
  <si>
    <t>Tesisciye olan borc hereketi</t>
  </si>
  <si>
    <t>Dollar Hesabi</t>
  </si>
  <si>
    <t>Azn Hesabi</t>
  </si>
  <si>
    <t>Sira №</t>
  </si>
  <si>
    <t xml:space="preserve">Tarix </t>
  </si>
  <si>
    <t xml:space="preserve">Alinan Borc </t>
  </si>
  <si>
    <t xml:space="preserve">Odenen Borc </t>
  </si>
  <si>
    <t>Aciqlama</t>
  </si>
  <si>
    <t>Toplam</t>
  </si>
  <si>
    <t>Stok hereketi</t>
  </si>
  <si>
    <t>Mallarin adi</t>
  </si>
  <si>
    <t>Gramaj</t>
  </si>
  <si>
    <t>Giris Miq</t>
  </si>
  <si>
    <t>Cixis Miq</t>
  </si>
  <si>
    <t>Qaliq Miq</t>
  </si>
  <si>
    <t>Z-Katlama 200 eded</t>
  </si>
  <si>
    <t>200 ed</t>
  </si>
  <si>
    <t>Servis 1 Stok hereketi</t>
  </si>
  <si>
    <t>Servis 2 Stok hereketi</t>
  </si>
  <si>
    <t>Servis 3 Stok hereketi</t>
  </si>
  <si>
    <t>Servis 1</t>
  </si>
  <si>
    <t>Servis 2</t>
  </si>
  <si>
    <t>Servis 3</t>
  </si>
  <si>
    <t>Satis Miqdari</t>
  </si>
  <si>
    <t>Birim Qiymeti</t>
  </si>
  <si>
    <t>Toplam Qiymeti</t>
  </si>
  <si>
    <t>Anbar Transferi</t>
  </si>
  <si>
    <t>Merkez Giris</t>
  </si>
  <si>
    <t>Kassaya Odenen Pul</t>
  </si>
  <si>
    <t xml:space="preserve">Toplam Satislar </t>
  </si>
  <si>
    <t>Servis 1 Musteri Borclari</t>
  </si>
  <si>
    <t>Servis 2 Musteri Borclari</t>
  </si>
  <si>
    <t>Servis 3 Musteri Borclari</t>
  </si>
  <si>
    <t>Musteri adi ve soyadi</t>
  </si>
  <si>
    <t>Qaliq Borc</t>
  </si>
  <si>
    <t xml:space="preserve">     GÜNLÜK KASA BORDROSU</t>
  </si>
  <si>
    <t xml:space="preserve">  DÜNDEN DEVREDEN </t>
  </si>
  <si>
    <t xml:space="preserve">                                                </t>
  </si>
  <si>
    <t>TAHSİLAT (Gelir Bölümü)</t>
  </si>
  <si>
    <t>TEDİYE (Gider Bölümü)</t>
  </si>
  <si>
    <t>Azn</t>
  </si>
  <si>
    <t>AÇIKLAMA</t>
  </si>
  <si>
    <t>TAHSILAT</t>
  </si>
  <si>
    <t>XERCLER</t>
  </si>
  <si>
    <t>SERVIS 1</t>
  </si>
  <si>
    <t>SERVIS 2</t>
  </si>
  <si>
    <t>SERVIS 3</t>
  </si>
  <si>
    <t>SERVIS 4</t>
  </si>
  <si>
    <t>SERVIS 5</t>
  </si>
  <si>
    <t>Günlük Tahsilat Toplamı</t>
  </si>
  <si>
    <t>Nakit Toplamı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</si>
  <si>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</si>
  <si>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99 EE 254 MASINA YANACAG ALIMI</t>
  </si>
  <si>
    <t>POLIS BOLMESINEN MASIN CIXARILMASI 99 EE 254</t>
  </si>
  <si>
    <t xml:space="preserve">RESOTKA DEMIR OFIS  </t>
  </si>
  <si>
    <t>08,03,2016</t>
  </si>
  <si>
    <t>09,03,2016</t>
  </si>
  <si>
    <t>99 EE 254 YUK DASIMA IZNI</t>
  </si>
  <si>
    <t>99 EE 254 AKUMLYATOR ALIMI</t>
  </si>
  <si>
    <t>SOK FAKTURA VE CEK ALIMI</t>
  </si>
  <si>
    <t>BENZIN ARAZ 90 UN 701</t>
  </si>
  <si>
    <t>10,03,2016</t>
  </si>
  <si>
    <t>120 AZN MANSUR YEMEK PULU 24 GUNLUK</t>
  </si>
  <si>
    <t>20 AZN KONUT PULU MANSUR</t>
  </si>
  <si>
    <t>13 AZN DAVELNUS MANSURA 90 KU 026</t>
  </si>
  <si>
    <t>4 MANAT 99 EE 254 WILANQIN CIRILMASI TEMIRI</t>
  </si>
  <si>
    <t>3 MANAT ARABA VASMOY HACI.MURAT VERIB</t>
  </si>
  <si>
    <t>50 azn araza pul verildi</t>
  </si>
  <si>
    <t>asan xidmetden asan imza alindi</t>
  </si>
  <si>
    <t>ANBAR YOXLAMA</t>
  </si>
  <si>
    <t>QALIQ</t>
  </si>
  <si>
    <t>GERCEK</t>
  </si>
  <si>
    <t>FERQ</t>
  </si>
  <si>
    <t>mohur  pupka ucun cerneyil</t>
  </si>
  <si>
    <t>kassa aparat ofis ucun</t>
  </si>
  <si>
    <t>16,03,2016</t>
  </si>
  <si>
    <t>17,03,2016</t>
  </si>
  <si>
    <t>99 EE 254 YANACAG VURULDU</t>
  </si>
  <si>
    <t>paddomlar 36 eded alindi</t>
  </si>
  <si>
    <t>22,03,2016</t>
  </si>
  <si>
    <t>99 EE 254 YANACAG</t>
  </si>
  <si>
    <t>23,03,2016</t>
  </si>
  <si>
    <t>23,02,2016</t>
  </si>
  <si>
    <t>24,03,2016</t>
  </si>
  <si>
    <t>99 EE 254 BENZINE VERILDI</t>
  </si>
  <si>
    <t>90 KU 026 MANSUR YANACAGA VERDI</t>
  </si>
  <si>
    <t>800 manat murada pul verildi</t>
  </si>
  <si>
    <t>YAN SKLATA BEH VERILDI</t>
  </si>
  <si>
    <t>DOGANA PUL VERILDI</t>
  </si>
  <si>
    <t>ARAZ-102,52/VUSAL-10</t>
  </si>
  <si>
    <t>ELSAD AKSTAFA</t>
  </si>
  <si>
    <t>ELSEN LENKERAN</t>
  </si>
  <si>
    <t>REHIM TOPDAN-917,55/MAVI DALGA-1740/VUSAL-18 NEGD</t>
  </si>
  <si>
    <t>SERHAM 1</t>
  </si>
  <si>
    <t>25,03,2016</t>
  </si>
  <si>
    <t>OFISE ISIG PULU AYLIG</t>
  </si>
  <si>
    <t>99 EE 254 YANACAG ALIMI</t>
  </si>
  <si>
    <t>macro topdan</t>
  </si>
  <si>
    <t>26,03,2016</t>
  </si>
  <si>
    <t>MUSVIQ TOPDAN</t>
  </si>
  <si>
    <t>MEBELE OFIS UCUN BEH VERILDI</t>
  </si>
  <si>
    <t>90 KU 026 BENZINE VERILDI</t>
  </si>
  <si>
    <t>99 EE 254 MATOR REMEN ALINMASI</t>
  </si>
  <si>
    <t xml:space="preserve">99 EE 254 SKIF EL HAQQI </t>
  </si>
  <si>
    <t>MURAD 10 XZ 787 MASINA YACAG KESLEYE GETMEK UCUN</t>
  </si>
  <si>
    <t>90 KU 026 MANSUR YANACAGA PUL VERILDI</t>
  </si>
  <si>
    <t>pecat mohur ucun qupka</t>
  </si>
</sst>
</file>

<file path=xl/styles.xml><?xml version="1.0" encoding="utf-8"?>
<styleSheet xmlns="http://schemas.openxmlformats.org/spreadsheetml/2006/main">
  <numFmts count="6">
    <numFmt numFmtId="164" formatCode="\K\U\R\.#,##0.000\ \$;\-#,##0.000\ \$"/>
    <numFmt numFmtId="165" formatCode="\K\U\R\.#,##0\ \$;\-#,##0\ \$"/>
    <numFmt numFmtId="166" formatCode="#,##0.00\ &quot;$&quot;"/>
    <numFmt numFmtId="167" formatCode="#,##0.00&quot; AZN&quot;"/>
    <numFmt numFmtId="168" formatCode="#,##0.0000"/>
    <numFmt numFmtId="169" formatCode="0.0"/>
  </numFmts>
  <fonts count="24">
    <font>
      <sz val="10"/>
      <name val="Arial Tur"/>
      <charset val="162"/>
    </font>
    <font>
      <sz val="10"/>
      <name val="Arial Tur"/>
      <charset val="162"/>
    </font>
    <font>
      <b/>
      <sz val="10"/>
      <name val="Arial Tur"/>
      <charset val="162"/>
    </font>
    <font>
      <b/>
      <sz val="12"/>
      <name val="Arial Tur"/>
      <charset val="162"/>
    </font>
    <font>
      <b/>
      <sz val="14"/>
      <name val="Arial Tur"/>
      <charset val="162"/>
    </font>
    <font>
      <sz val="8"/>
      <name val="Arial Tur"/>
      <charset val="162"/>
    </font>
    <font>
      <b/>
      <sz val="10"/>
      <color indexed="10"/>
      <name val="Arial Tur"/>
      <charset val="162"/>
    </font>
    <font>
      <b/>
      <sz val="16"/>
      <color indexed="10"/>
      <name val="Arial Tur"/>
      <charset val="162"/>
    </font>
    <font>
      <b/>
      <sz val="16"/>
      <name val="Georgia"/>
      <family val="1"/>
      <charset val="162"/>
    </font>
    <font>
      <sz val="11"/>
      <name val="Arial"/>
      <family val="2"/>
      <charset val="162"/>
    </font>
    <font>
      <b/>
      <sz val="11"/>
      <color indexed="10"/>
      <name val="Arial Tur"/>
      <charset val="162"/>
    </font>
    <font>
      <b/>
      <sz val="14"/>
      <color indexed="9"/>
      <name val="Arial Tur"/>
      <charset val="162"/>
    </font>
    <font>
      <b/>
      <sz val="10"/>
      <name val="Arial Tur"/>
      <family val="2"/>
      <charset val="162"/>
    </font>
    <font>
      <b/>
      <sz val="9"/>
      <name val="Arial Greek"/>
      <charset val="162"/>
    </font>
    <font>
      <b/>
      <i/>
      <sz val="9"/>
      <name val="Georgia"/>
      <family val="1"/>
      <charset val="162"/>
    </font>
    <font>
      <b/>
      <sz val="11"/>
      <name val="Arial Tur"/>
    </font>
    <font>
      <b/>
      <sz val="11"/>
      <name val="Arial Tur"/>
      <family val="2"/>
      <charset val="162"/>
    </font>
    <font>
      <sz val="11"/>
      <name val="Arial Tur"/>
      <charset val="162"/>
    </font>
    <font>
      <sz val="11"/>
      <name val="Arial Tur"/>
      <family val="2"/>
      <charset val="162"/>
    </font>
    <font>
      <sz val="11"/>
      <name val="Arial"/>
      <family val="2"/>
      <charset val="204"/>
    </font>
    <font>
      <b/>
      <sz val="16"/>
      <color indexed="9"/>
      <name val="Arial Tur"/>
      <family val="2"/>
      <charset val="162"/>
    </font>
    <font>
      <b/>
      <sz val="10"/>
      <color rgb="FFFF0000"/>
      <name val="Arial Tur"/>
      <charset val="204"/>
    </font>
    <font>
      <sz val="10"/>
      <color rgb="FFFF0000"/>
      <name val="Arial Tur"/>
      <charset val="162"/>
    </font>
    <font>
      <sz val="10"/>
      <color theme="1"/>
      <name val="Arial Tur"/>
      <charset val="16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8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2" borderId="10" xfId="0" applyFill="1" applyBorder="1"/>
    <xf numFmtId="0" fontId="0" fillId="2" borderId="0" xfId="0" applyFill="1" applyAlignment="1">
      <alignment horizontal="center" vertical="center" wrapText="1"/>
    </xf>
    <xf numFmtId="0" fontId="6" fillId="2" borderId="11" xfId="0" applyFont="1" applyFill="1" applyBorder="1"/>
    <xf numFmtId="0" fontId="6" fillId="2" borderId="12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6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 applyAlignment="1">
      <alignment horizontal="center" vertical="center" wrapText="1"/>
    </xf>
    <xf numFmtId="0" fontId="0" fillId="2" borderId="17" xfId="0" applyFill="1" applyBorder="1"/>
    <xf numFmtId="0" fontId="0" fillId="2" borderId="18" xfId="0" applyFill="1" applyBorder="1"/>
    <xf numFmtId="14" fontId="2" fillId="3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2" fillId="2" borderId="19" xfId="0" applyFont="1" applyFill="1" applyBorder="1" applyAlignment="1"/>
    <xf numFmtId="0" fontId="0" fillId="2" borderId="19" xfId="0" applyFill="1" applyBorder="1" applyAlignment="1"/>
    <xf numFmtId="0" fontId="6" fillId="2" borderId="19" xfId="0" applyFont="1" applyFill="1" applyBorder="1" applyAlignment="1"/>
    <xf numFmtId="0" fontId="0" fillId="2" borderId="20" xfId="0" applyFill="1" applyBorder="1"/>
    <xf numFmtId="0" fontId="0" fillId="2" borderId="21" xfId="0" applyFill="1" applyBorder="1"/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5" xfId="0" applyFill="1" applyBorder="1"/>
    <xf numFmtId="0" fontId="7" fillId="2" borderId="0" xfId="0" applyFont="1" applyFill="1" applyAlignment="1"/>
    <xf numFmtId="14" fontId="0" fillId="2" borderId="1" xfId="0" applyNumberFormat="1" applyFill="1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2" borderId="26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5" xfId="0" applyFont="1" applyBorder="1"/>
    <xf numFmtId="14" fontId="3" fillId="4" borderId="1" xfId="0" applyNumberFormat="1" applyFont="1" applyFill="1" applyBorder="1" applyAlignment="1">
      <alignment horizontal="center"/>
    </xf>
    <xf numFmtId="0" fontId="9" fillId="2" borderId="0" xfId="0" applyFont="1" applyFill="1" applyBorder="1"/>
    <xf numFmtId="164" fontId="10" fillId="2" borderId="0" xfId="0" applyNumberFormat="1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2" fontId="11" fillId="6" borderId="25" xfId="0" applyNumberFormat="1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165" fontId="2" fillId="5" borderId="27" xfId="0" applyNumberFormat="1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166" fontId="12" fillId="5" borderId="25" xfId="0" applyNumberFormat="1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 vertical="center"/>
    </xf>
    <xf numFmtId="0" fontId="0" fillId="5" borderId="30" xfId="0" applyFill="1" applyBorder="1"/>
    <xf numFmtId="0" fontId="13" fillId="5" borderId="31" xfId="0" applyFont="1" applyFill="1" applyBorder="1" applyAlignment="1">
      <alignment horizontal="center"/>
    </xf>
    <xf numFmtId="0" fontId="12" fillId="5" borderId="32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14" fillId="5" borderId="29" xfId="0" applyFont="1" applyFill="1" applyBorder="1" applyAlignment="1">
      <alignment horizontal="center"/>
    </xf>
    <xf numFmtId="0" fontId="12" fillId="5" borderId="29" xfId="0" applyFont="1" applyFill="1" applyBorder="1" applyAlignment="1">
      <alignment horizontal="center" vertical="center"/>
    </xf>
    <xf numFmtId="0" fontId="14" fillId="5" borderId="29" xfId="0" applyFont="1" applyFill="1" applyBorder="1" applyAlignment="1">
      <alignment horizontal="center" vertical="center"/>
    </xf>
    <xf numFmtId="0" fontId="15" fillId="2" borderId="23" xfId="1" applyFont="1" applyFill="1" applyBorder="1" applyAlignment="1">
      <alignment horizontal="left" vertical="center"/>
    </xf>
    <xf numFmtId="167" fontId="16" fillId="0" borderId="23" xfId="1" applyNumberFormat="1" applyFont="1" applyFill="1" applyBorder="1" applyAlignment="1"/>
    <xf numFmtId="0" fontId="17" fillId="2" borderId="23" xfId="1" applyFont="1" applyFill="1" applyBorder="1" applyAlignment="1">
      <alignment horizontal="left" vertical="center"/>
    </xf>
    <xf numFmtId="0" fontId="18" fillId="2" borderId="23" xfId="2" applyFont="1" applyFill="1" applyBorder="1" applyAlignment="1">
      <alignment horizontal="left"/>
    </xf>
    <xf numFmtId="168" fontId="19" fillId="2" borderId="23" xfId="0" applyNumberFormat="1" applyFont="1" applyFill="1" applyBorder="1"/>
    <xf numFmtId="0" fontId="19" fillId="2" borderId="17" xfId="0" applyFont="1" applyFill="1" applyBorder="1" applyAlignment="1">
      <alignment horizontal="left" vertical="center"/>
    </xf>
    <xf numFmtId="0" fontId="9" fillId="2" borderId="17" xfId="0" applyFont="1" applyFill="1" applyBorder="1"/>
    <xf numFmtId="0" fontId="17" fillId="2" borderId="33" xfId="1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right"/>
    </xf>
    <xf numFmtId="167" fontId="2" fillId="2" borderId="28" xfId="0" applyNumberFormat="1" applyFont="1" applyFill="1" applyBorder="1" applyAlignment="1"/>
    <xf numFmtId="0" fontId="17" fillId="2" borderId="25" xfId="1" applyFont="1" applyFill="1" applyBorder="1" applyAlignment="1">
      <alignment horizontal="left" vertical="center"/>
    </xf>
    <xf numFmtId="167" fontId="2" fillId="2" borderId="25" xfId="0" applyNumberFormat="1" applyFont="1" applyFill="1" applyBorder="1" applyAlignment="1">
      <alignment horizontal="right"/>
    </xf>
    <xf numFmtId="167" fontId="20" fillId="7" borderId="25" xfId="0" applyNumberFormat="1" applyFont="1" applyFill="1" applyBorder="1" applyAlignment="1">
      <alignment horizontal="right" vertical="center"/>
    </xf>
    <xf numFmtId="0" fontId="8" fillId="2" borderId="0" xfId="0" applyFont="1" applyFill="1"/>
    <xf numFmtId="165" fontId="2" fillId="5" borderId="32" xfId="0" applyNumberFormat="1" applyFont="1" applyFill="1" applyBorder="1" applyAlignment="1">
      <alignment horizontal="center"/>
    </xf>
    <xf numFmtId="0" fontId="0" fillId="2" borderId="27" xfId="0" applyFill="1" applyBorder="1"/>
    <xf numFmtId="0" fontId="0" fillId="5" borderId="33" xfId="0" applyFill="1" applyBorder="1"/>
    <xf numFmtId="0" fontId="0" fillId="2" borderId="30" xfId="0" applyFill="1" applyBorder="1"/>
    <xf numFmtId="0" fontId="0" fillId="2" borderId="34" xfId="0" applyFill="1" applyBorder="1"/>
    <xf numFmtId="167" fontId="16" fillId="0" borderId="35" xfId="1" applyNumberFormat="1" applyFont="1" applyFill="1" applyBorder="1" applyAlignment="1"/>
    <xf numFmtId="0" fontId="17" fillId="2" borderId="36" xfId="1" applyFont="1" applyFill="1" applyBorder="1" applyAlignment="1">
      <alignment horizontal="left" vertical="center"/>
    </xf>
    <xf numFmtId="0" fontId="0" fillId="2" borderId="33" xfId="0" applyFill="1" applyBorder="1"/>
    <xf numFmtId="167" fontId="16" fillId="0" borderId="33" xfId="1" applyNumberFormat="1" applyFont="1" applyFill="1" applyBorder="1" applyAlignment="1"/>
    <xf numFmtId="0" fontId="17" fillId="2" borderId="37" xfId="1" applyFont="1" applyFill="1" applyBorder="1" applyAlignment="1">
      <alignment horizontal="left" vertical="center"/>
    </xf>
    <xf numFmtId="167" fontId="16" fillId="0" borderId="1" xfId="1" applyNumberFormat="1" applyFont="1" applyFill="1" applyBorder="1" applyAlignment="1"/>
    <xf numFmtId="0" fontId="0" fillId="2" borderId="38" xfId="0" applyFill="1" applyBorder="1"/>
    <xf numFmtId="0" fontId="0" fillId="2" borderId="39" xfId="0" applyFill="1" applyBorder="1"/>
    <xf numFmtId="167" fontId="16" fillId="0" borderId="17" xfId="1" applyNumberFormat="1" applyFont="1" applyFill="1" applyBorder="1" applyAlignment="1"/>
    <xf numFmtId="0" fontId="17" fillId="2" borderId="17" xfId="1" applyFont="1" applyFill="1" applyBorder="1" applyAlignment="1">
      <alignment horizontal="left" vertical="center"/>
    </xf>
    <xf numFmtId="167" fontId="16" fillId="0" borderId="40" xfId="1" applyNumberFormat="1" applyFont="1" applyFill="1" applyBorder="1" applyAlignment="1"/>
    <xf numFmtId="0" fontId="2" fillId="2" borderId="33" xfId="0" applyFont="1" applyFill="1" applyBorder="1" applyAlignment="1">
      <alignment horizontal="right"/>
    </xf>
    <xf numFmtId="167" fontId="2" fillId="2" borderId="29" xfId="0" applyNumberFormat="1" applyFont="1" applyFill="1" applyBorder="1" applyAlignment="1"/>
    <xf numFmtId="0" fontId="17" fillId="2" borderId="29" xfId="1" applyFont="1" applyFill="1" applyBorder="1" applyAlignment="1">
      <alignment horizontal="left" vertical="center"/>
    </xf>
    <xf numFmtId="167" fontId="2" fillId="2" borderId="41" xfId="0" applyNumberFormat="1" applyFont="1" applyFill="1" applyBorder="1" applyAlignment="1">
      <alignment horizontal="right"/>
    </xf>
    <xf numFmtId="0" fontId="0" fillId="2" borderId="29" xfId="0" applyFill="1" applyBorder="1"/>
    <xf numFmtId="0" fontId="2" fillId="2" borderId="29" xfId="0" applyFont="1" applyFill="1" applyBorder="1" applyAlignment="1">
      <alignment horizontal="right"/>
    </xf>
    <xf numFmtId="167" fontId="20" fillId="7" borderId="39" xfId="0" applyNumberFormat="1" applyFont="1" applyFill="1" applyBorder="1" applyAlignment="1">
      <alignment horizontal="right" vertical="center"/>
    </xf>
    <xf numFmtId="167" fontId="15" fillId="0" borderId="23" xfId="1" applyNumberFormat="1" applyFont="1" applyFill="1" applyBorder="1" applyAlignment="1"/>
    <xf numFmtId="167" fontId="16" fillId="0" borderId="23" xfId="1" applyNumberFormat="1" applyFont="1" applyFill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21" fillId="9" borderId="0" xfId="0" applyFont="1" applyFill="1" applyAlignment="1">
      <alignment horizontal="center"/>
    </xf>
    <xf numFmtId="0" fontId="0" fillId="8" borderId="1" xfId="0" applyFill="1" applyBorder="1"/>
    <xf numFmtId="169" fontId="0" fillId="2" borderId="1" xfId="0" applyNumberFormat="1" applyFill="1" applyBorder="1"/>
    <xf numFmtId="0" fontId="22" fillId="2" borderId="13" xfId="0" applyFont="1" applyFill="1" applyBorder="1"/>
    <xf numFmtId="167" fontId="16" fillId="8" borderId="23" xfId="1" applyNumberFormat="1" applyFont="1" applyFill="1" applyBorder="1" applyAlignment="1"/>
    <xf numFmtId="0" fontId="0" fillId="8" borderId="15" xfId="0" applyFill="1" applyBorder="1"/>
    <xf numFmtId="0" fontId="6" fillId="8" borderId="15" xfId="0" applyFont="1" applyFill="1" applyBorder="1"/>
    <xf numFmtId="0" fontId="17" fillId="8" borderId="23" xfId="1" applyFont="1" applyFill="1" applyBorder="1" applyAlignment="1">
      <alignment horizontal="left" vertical="center"/>
    </xf>
    <xf numFmtId="0" fontId="22" fillId="0" borderId="3" xfId="0" applyFont="1" applyBorder="1"/>
    <xf numFmtId="0" fontId="14" fillId="8" borderId="29" xfId="0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23" fillId="10" borderId="1" xfId="0" applyFont="1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3" borderId="46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47" xfId="0" applyFont="1" applyFill="1" applyBorder="1" applyAlignment="1">
      <alignment horizontal="center"/>
    </xf>
    <xf numFmtId="0" fontId="2" fillId="2" borderId="48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center"/>
    </xf>
    <xf numFmtId="0" fontId="4" fillId="0" borderId="28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8" fillId="2" borderId="0" xfId="0" applyFont="1" applyFill="1" applyAlignment="1">
      <alignment horizontal="center"/>
    </xf>
  </cellXfs>
  <cellStyles count="3">
    <cellStyle name="Normal_Sayfa1_1" xfId="1"/>
    <cellStyle name="Normal_Sayfa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0"/>
  </sheetPr>
  <dimension ref="B2:L26"/>
  <sheetViews>
    <sheetView tabSelected="1" workbookViewId="0">
      <selection activeCell="D17" sqref="D17"/>
    </sheetView>
  </sheetViews>
  <sheetFormatPr defaultRowHeight="12.75"/>
  <cols>
    <col min="1" max="1" width="3.85546875" style="3" customWidth="1"/>
    <col min="2" max="2" width="9.140625" style="7"/>
    <col min="3" max="3" width="12.85546875" style="3" customWidth="1"/>
    <col min="4" max="4" width="13.28515625" style="3" customWidth="1"/>
    <col min="5" max="5" width="15.140625" style="3" customWidth="1"/>
    <col min="6" max="6" width="24" style="3" customWidth="1"/>
    <col min="7" max="7" width="2.5703125" style="3" customWidth="1"/>
    <col min="8" max="8" width="10" style="3" customWidth="1"/>
    <col min="9" max="9" width="14.28515625" style="3" customWidth="1"/>
    <col min="10" max="10" width="13.7109375" style="3" customWidth="1"/>
    <col min="11" max="11" width="13.42578125" style="3" customWidth="1"/>
    <col min="12" max="12" width="26.28515625" style="3" customWidth="1"/>
    <col min="13" max="16384" width="9.140625" style="3"/>
  </cols>
  <sheetData>
    <row r="2" spans="2:12" ht="13.5" thickBot="1"/>
    <row r="3" spans="2:12" ht="27.75" customHeight="1" thickBot="1">
      <c r="B3" s="131" t="s">
        <v>0</v>
      </c>
      <c r="C3" s="132"/>
      <c r="D3" s="132"/>
      <c r="E3" s="132"/>
      <c r="F3" s="132"/>
      <c r="G3" s="132"/>
      <c r="H3" s="132"/>
      <c r="I3" s="132"/>
      <c r="J3" s="132"/>
      <c r="K3" s="132"/>
      <c r="L3" s="133"/>
    </row>
    <row r="4" spans="2:12" ht="17.25" customHeight="1">
      <c r="B4" s="134" t="s">
        <v>1</v>
      </c>
      <c r="C4" s="135"/>
      <c r="D4" s="135"/>
      <c r="E4" s="135"/>
      <c r="F4" s="136"/>
      <c r="H4" s="134" t="s">
        <v>2</v>
      </c>
      <c r="I4" s="135"/>
      <c r="J4" s="135"/>
      <c r="K4" s="135"/>
      <c r="L4" s="136"/>
    </row>
    <row r="5" spans="2:12" ht="15.75" customHeight="1">
      <c r="B5" s="9" t="s">
        <v>3</v>
      </c>
      <c r="C5" s="4" t="s">
        <v>4</v>
      </c>
      <c r="D5" s="4" t="s">
        <v>5</v>
      </c>
      <c r="E5" s="4" t="s">
        <v>6</v>
      </c>
      <c r="F5" s="10" t="s">
        <v>7</v>
      </c>
      <c r="H5" s="9" t="s">
        <v>3</v>
      </c>
      <c r="I5" s="4" t="s">
        <v>4</v>
      </c>
      <c r="J5" s="4" t="s">
        <v>5</v>
      </c>
      <c r="K5" s="4" t="s">
        <v>6</v>
      </c>
      <c r="L5" s="10" t="s">
        <v>7</v>
      </c>
    </row>
    <row r="6" spans="2:12" ht="15" customHeight="1">
      <c r="B6" s="9">
        <v>1</v>
      </c>
      <c r="C6" s="47"/>
      <c r="D6" s="5"/>
      <c r="E6" s="5"/>
      <c r="F6" s="11"/>
      <c r="H6" s="9"/>
      <c r="I6" s="5"/>
      <c r="J6" s="5"/>
      <c r="K6" s="5"/>
      <c r="L6" s="11"/>
    </row>
    <row r="7" spans="2:12" ht="15" customHeight="1">
      <c r="B7" s="9">
        <f>+B6+1</f>
        <v>2</v>
      </c>
      <c r="C7" s="5"/>
      <c r="D7" s="5"/>
      <c r="E7" s="5"/>
      <c r="F7" s="11"/>
      <c r="H7" s="9"/>
      <c r="I7" s="5"/>
      <c r="J7" s="5"/>
      <c r="K7" s="5"/>
      <c r="L7" s="11"/>
    </row>
    <row r="8" spans="2:12" ht="15" customHeight="1">
      <c r="B8" s="9">
        <f t="shared" ref="B8:B25" si="0">+B7+1</f>
        <v>3</v>
      </c>
      <c r="C8" s="5"/>
      <c r="D8" s="5"/>
      <c r="E8" s="5"/>
      <c r="F8" s="11"/>
      <c r="H8" s="9">
        <f t="shared" ref="H8:H25" si="1">+H7+1</f>
        <v>1</v>
      </c>
      <c r="I8" s="5"/>
      <c r="J8" s="5"/>
      <c r="K8" s="5"/>
      <c r="L8" s="11"/>
    </row>
    <row r="9" spans="2:12" ht="15" customHeight="1">
      <c r="B9" s="9">
        <f t="shared" si="0"/>
        <v>4</v>
      </c>
      <c r="C9" s="5"/>
      <c r="D9" s="5"/>
      <c r="E9" s="5"/>
      <c r="F9" s="11"/>
      <c r="H9" s="9">
        <f t="shared" si="1"/>
        <v>2</v>
      </c>
      <c r="I9" s="5"/>
      <c r="J9" s="5"/>
      <c r="K9" s="5"/>
      <c r="L9" s="11"/>
    </row>
    <row r="10" spans="2:12" ht="15" customHeight="1">
      <c r="B10" s="9">
        <f t="shared" si="0"/>
        <v>5</v>
      </c>
      <c r="C10" s="5"/>
      <c r="D10" s="5"/>
      <c r="E10" s="5"/>
      <c r="F10" s="11"/>
      <c r="H10" s="9">
        <f t="shared" si="1"/>
        <v>3</v>
      </c>
      <c r="I10" s="5"/>
      <c r="J10" s="5"/>
      <c r="K10" s="5"/>
      <c r="L10" s="11"/>
    </row>
    <row r="11" spans="2:12" ht="15" customHeight="1">
      <c r="B11" s="9">
        <f t="shared" si="0"/>
        <v>6</v>
      </c>
      <c r="C11" s="5"/>
      <c r="D11" s="5"/>
      <c r="E11" s="5"/>
      <c r="F11" s="11"/>
      <c r="H11" s="9">
        <f t="shared" si="1"/>
        <v>4</v>
      </c>
      <c r="I11" s="5"/>
      <c r="J11" s="5"/>
      <c r="K11" s="5"/>
      <c r="L11" s="11"/>
    </row>
    <row r="12" spans="2:12" ht="15" customHeight="1">
      <c r="B12" s="9">
        <f t="shared" si="0"/>
        <v>7</v>
      </c>
      <c r="C12" s="5"/>
      <c r="D12" s="5"/>
      <c r="E12" s="5"/>
      <c r="F12" s="11"/>
      <c r="H12" s="9">
        <f t="shared" si="1"/>
        <v>5</v>
      </c>
      <c r="I12" s="5"/>
      <c r="J12" s="5"/>
      <c r="K12" s="5"/>
      <c r="L12" s="11"/>
    </row>
    <row r="13" spans="2:12" ht="15" customHeight="1">
      <c r="B13" s="9">
        <f t="shared" si="0"/>
        <v>8</v>
      </c>
      <c r="C13" s="5"/>
      <c r="D13" s="5"/>
      <c r="E13" s="5"/>
      <c r="F13" s="11"/>
      <c r="H13" s="9">
        <f t="shared" si="1"/>
        <v>6</v>
      </c>
      <c r="I13" s="5"/>
      <c r="J13" s="5"/>
      <c r="K13" s="5"/>
      <c r="L13" s="11"/>
    </row>
    <row r="14" spans="2:12" ht="15" customHeight="1">
      <c r="B14" s="9">
        <f t="shared" si="0"/>
        <v>9</v>
      </c>
      <c r="C14" s="5"/>
      <c r="D14" s="5"/>
      <c r="E14" s="5"/>
      <c r="F14" s="11"/>
      <c r="H14" s="9">
        <f t="shared" si="1"/>
        <v>7</v>
      </c>
      <c r="I14" s="5"/>
      <c r="J14" s="5"/>
      <c r="K14" s="5"/>
      <c r="L14" s="11"/>
    </row>
    <row r="15" spans="2:12" ht="15" customHeight="1">
      <c r="B15" s="9">
        <f t="shared" si="0"/>
        <v>10</v>
      </c>
      <c r="C15" s="5"/>
      <c r="D15" s="5"/>
      <c r="E15" s="5"/>
      <c r="F15" s="11"/>
      <c r="H15" s="9">
        <f t="shared" si="1"/>
        <v>8</v>
      </c>
      <c r="I15" s="5"/>
      <c r="J15" s="5"/>
      <c r="K15" s="5"/>
      <c r="L15" s="11"/>
    </row>
    <row r="16" spans="2:12" ht="15" customHeight="1">
      <c r="B16" s="9">
        <f t="shared" si="0"/>
        <v>11</v>
      </c>
      <c r="C16" s="5"/>
      <c r="D16" s="5"/>
      <c r="E16" s="5"/>
      <c r="F16" s="11"/>
      <c r="H16" s="9">
        <f t="shared" si="1"/>
        <v>9</v>
      </c>
      <c r="I16" s="5"/>
      <c r="J16" s="5"/>
      <c r="K16" s="5"/>
      <c r="L16" s="11"/>
    </row>
    <row r="17" spans="2:12" ht="15" customHeight="1">
      <c r="B17" s="9">
        <f t="shared" si="0"/>
        <v>12</v>
      </c>
      <c r="C17" s="5"/>
      <c r="D17" s="5"/>
      <c r="E17" s="5"/>
      <c r="F17" s="11"/>
      <c r="H17" s="9">
        <f t="shared" si="1"/>
        <v>10</v>
      </c>
      <c r="I17" s="5"/>
      <c r="J17" s="5"/>
      <c r="K17" s="5"/>
      <c r="L17" s="11"/>
    </row>
    <row r="18" spans="2:12" ht="15" customHeight="1">
      <c r="B18" s="9">
        <f t="shared" si="0"/>
        <v>13</v>
      </c>
      <c r="C18" s="5"/>
      <c r="D18" s="5"/>
      <c r="E18" s="5"/>
      <c r="F18" s="11"/>
      <c r="H18" s="9">
        <f t="shared" si="1"/>
        <v>11</v>
      </c>
      <c r="I18" s="5"/>
      <c r="J18" s="5"/>
      <c r="K18" s="5"/>
      <c r="L18" s="11"/>
    </row>
    <row r="19" spans="2:12" ht="15" customHeight="1">
      <c r="B19" s="9">
        <f t="shared" si="0"/>
        <v>14</v>
      </c>
      <c r="C19" s="5"/>
      <c r="D19" s="5"/>
      <c r="E19" s="5"/>
      <c r="F19" s="11"/>
      <c r="H19" s="9">
        <f t="shared" si="1"/>
        <v>12</v>
      </c>
      <c r="I19" s="5"/>
      <c r="J19" s="5"/>
      <c r="K19" s="5"/>
      <c r="L19" s="11"/>
    </row>
    <row r="20" spans="2:12" ht="15" customHeight="1">
      <c r="B20" s="9">
        <f t="shared" si="0"/>
        <v>15</v>
      </c>
      <c r="C20" s="5"/>
      <c r="D20" s="5"/>
      <c r="E20" s="5"/>
      <c r="F20" s="11"/>
      <c r="H20" s="9">
        <f t="shared" si="1"/>
        <v>13</v>
      </c>
      <c r="I20" s="5"/>
      <c r="J20" s="5"/>
      <c r="K20" s="5"/>
      <c r="L20" s="11"/>
    </row>
    <row r="21" spans="2:12" ht="15" customHeight="1">
      <c r="B21" s="9">
        <f t="shared" si="0"/>
        <v>16</v>
      </c>
      <c r="C21" s="5"/>
      <c r="D21" s="5"/>
      <c r="E21" s="5"/>
      <c r="F21" s="11"/>
      <c r="H21" s="9">
        <f t="shared" si="1"/>
        <v>14</v>
      </c>
      <c r="I21" s="5"/>
      <c r="J21" s="5"/>
      <c r="K21" s="5"/>
      <c r="L21" s="11"/>
    </row>
    <row r="22" spans="2:12" ht="15" customHeight="1">
      <c r="B22" s="9">
        <f t="shared" si="0"/>
        <v>17</v>
      </c>
      <c r="C22" s="5"/>
      <c r="D22" s="5"/>
      <c r="E22" s="5"/>
      <c r="F22" s="11"/>
      <c r="H22" s="9">
        <f t="shared" si="1"/>
        <v>15</v>
      </c>
      <c r="I22" s="5"/>
      <c r="J22" s="5"/>
      <c r="K22" s="5"/>
      <c r="L22" s="11"/>
    </row>
    <row r="23" spans="2:12" ht="15" customHeight="1">
      <c r="B23" s="9">
        <f t="shared" si="0"/>
        <v>18</v>
      </c>
      <c r="C23" s="5"/>
      <c r="D23" s="5"/>
      <c r="E23" s="5"/>
      <c r="F23" s="11"/>
      <c r="H23" s="9">
        <f t="shared" si="1"/>
        <v>16</v>
      </c>
      <c r="I23" s="5"/>
      <c r="J23" s="5"/>
      <c r="K23" s="5"/>
      <c r="L23" s="11"/>
    </row>
    <row r="24" spans="2:12" ht="15" customHeight="1">
      <c r="B24" s="9">
        <f t="shared" si="0"/>
        <v>19</v>
      </c>
      <c r="C24" s="5"/>
      <c r="D24" s="5"/>
      <c r="E24" s="5"/>
      <c r="F24" s="11"/>
      <c r="H24" s="9">
        <f t="shared" si="1"/>
        <v>17</v>
      </c>
      <c r="I24" s="5"/>
      <c r="J24" s="5"/>
      <c r="K24" s="5"/>
      <c r="L24" s="11"/>
    </row>
    <row r="25" spans="2:12" ht="15" customHeight="1">
      <c r="B25" s="9">
        <f t="shared" si="0"/>
        <v>20</v>
      </c>
      <c r="C25" s="5"/>
      <c r="D25" s="5"/>
      <c r="E25" s="5"/>
      <c r="F25" s="11"/>
      <c r="H25" s="9">
        <f t="shared" si="1"/>
        <v>18</v>
      </c>
      <c r="I25" s="5"/>
      <c r="J25" s="5"/>
      <c r="K25" s="5"/>
      <c r="L25" s="11"/>
    </row>
    <row r="26" spans="2:12" ht="15" customHeight="1" thickBot="1">
      <c r="B26" s="129" t="s">
        <v>8</v>
      </c>
      <c r="C26" s="130"/>
      <c r="D26" s="12">
        <f>SUM(D6:D25)</f>
        <v>0</v>
      </c>
      <c r="E26" s="12">
        <f>SUM(E6:E25)</f>
        <v>0</v>
      </c>
      <c r="F26" s="13"/>
      <c r="H26" s="129" t="s">
        <v>8</v>
      </c>
      <c r="I26" s="130"/>
      <c r="J26" s="12">
        <f>SUM(J6:J25)</f>
        <v>0</v>
      </c>
      <c r="K26" s="12">
        <f>SUM(K6:K25)</f>
        <v>0</v>
      </c>
      <c r="L26" s="13"/>
    </row>
  </sheetData>
  <mergeCells count="5">
    <mergeCell ref="B26:C26"/>
    <mergeCell ref="B3:L3"/>
    <mergeCell ref="H26:I26"/>
    <mergeCell ref="B4:F4"/>
    <mergeCell ref="H4:L4"/>
  </mergeCells>
  <phoneticPr fontId="5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38"/>
  </sheetPr>
  <dimension ref="B1:J34"/>
  <sheetViews>
    <sheetView workbookViewId="0">
      <selection activeCell="H5" sqref="H5"/>
    </sheetView>
  </sheetViews>
  <sheetFormatPr defaultRowHeight="12.75"/>
  <cols>
    <col min="1" max="1" width="3.28515625" style="3" customWidth="1"/>
    <col min="2" max="2" width="9.140625" style="7"/>
    <col min="3" max="3" width="42.42578125" style="3" bestFit="1" customWidth="1"/>
    <col min="4" max="4" width="13.42578125" style="7" customWidth="1"/>
    <col min="5" max="5" width="14.28515625" style="3" customWidth="1"/>
    <col min="6" max="6" width="15" style="3" customWidth="1"/>
    <col min="7" max="7" width="14.5703125" style="3" customWidth="1"/>
    <col min="8" max="8" width="9.140625" style="3"/>
    <col min="9" max="9" width="11.28515625" style="3" customWidth="1"/>
    <col min="10" max="10" width="14" style="3" customWidth="1"/>
    <col min="11" max="16384" width="9.140625" style="3"/>
  </cols>
  <sheetData>
    <row r="1" spans="2:10" ht="33" customHeight="1" thickBot="1"/>
    <row r="2" spans="2:10" ht="26.25" customHeight="1" thickBot="1">
      <c r="B2" s="140" t="s">
        <v>9</v>
      </c>
      <c r="C2" s="141"/>
      <c r="D2" s="141"/>
      <c r="E2" s="141"/>
      <c r="F2" s="141"/>
      <c r="G2" s="142"/>
      <c r="H2" s="143" t="s">
        <v>69</v>
      </c>
      <c r="I2" s="144"/>
      <c r="J2" s="144"/>
    </row>
    <row r="3" spans="2:10" ht="24" customHeight="1">
      <c r="B3" s="14" t="s">
        <v>3</v>
      </c>
      <c r="C3" s="15" t="s">
        <v>10</v>
      </c>
      <c r="D3" s="15" t="s">
        <v>11</v>
      </c>
      <c r="E3" s="15" t="s">
        <v>12</v>
      </c>
      <c r="F3" s="15" t="s">
        <v>13</v>
      </c>
      <c r="G3" s="16" t="s">
        <v>14</v>
      </c>
      <c r="H3" s="115" t="s">
        <v>70</v>
      </c>
      <c r="I3" s="115" t="s">
        <v>71</v>
      </c>
      <c r="J3" s="115" t="s">
        <v>72</v>
      </c>
    </row>
    <row r="4" spans="2:10" ht="15" customHeight="1">
      <c r="B4" s="9">
        <v>1</v>
      </c>
      <c r="C4" s="17" t="s">
        <v>15</v>
      </c>
      <c r="D4" s="4" t="s">
        <v>16</v>
      </c>
      <c r="E4" s="5">
        <f>+'Satishlar '!V842+12000</f>
        <v>12000</v>
      </c>
      <c r="F4" s="5">
        <f>+'Satishlar '!G842+'Satishlar '!N842+'Satishlar '!U842</f>
        <v>7501</v>
      </c>
      <c r="G4" s="24">
        <f>+E4-F4</f>
        <v>4499</v>
      </c>
      <c r="H4" s="5">
        <f>+G4/12</f>
        <v>374.91666666666669</v>
      </c>
      <c r="I4" s="116"/>
      <c r="J4" s="117">
        <f>+I4-H4</f>
        <v>-374.91666666666669</v>
      </c>
    </row>
    <row r="5" spans="2:10" ht="15" customHeight="1">
      <c r="B5" s="9">
        <f>+B4+1</f>
        <v>2</v>
      </c>
      <c r="C5" s="17"/>
      <c r="D5" s="4"/>
      <c r="E5" s="5"/>
      <c r="F5" s="5"/>
      <c r="G5" s="24"/>
      <c r="H5" s="5">
        <f>+G5/12</f>
        <v>0</v>
      </c>
      <c r="I5" s="116"/>
      <c r="J5" s="117">
        <f t="shared" ref="J5:J7" si="0">+I5-H5</f>
        <v>0</v>
      </c>
    </row>
    <row r="6" spans="2:10" ht="15" customHeight="1">
      <c r="B6" s="9">
        <f t="shared" ref="B6:B25" si="1">+B5+1</f>
        <v>3</v>
      </c>
      <c r="C6" s="17"/>
      <c r="D6" s="4"/>
      <c r="E6" s="5"/>
      <c r="F6" s="5"/>
      <c r="G6" s="24"/>
      <c r="H6" s="5">
        <f>+G6/6</f>
        <v>0</v>
      </c>
      <c r="I6" s="116"/>
      <c r="J6" s="117">
        <f t="shared" si="0"/>
        <v>0</v>
      </c>
    </row>
    <row r="7" spans="2:10" ht="15" customHeight="1">
      <c r="B7" s="9">
        <f t="shared" si="1"/>
        <v>4</v>
      </c>
      <c r="C7" s="17"/>
      <c r="D7" s="4"/>
      <c r="E7" s="5"/>
      <c r="F7" s="5"/>
      <c r="G7" s="24"/>
      <c r="H7" s="5">
        <f>+G7/6</f>
        <v>0</v>
      </c>
      <c r="I7" s="116"/>
      <c r="J7" s="117">
        <f t="shared" si="0"/>
        <v>0</v>
      </c>
    </row>
    <row r="8" spans="2:10" ht="15" customHeight="1">
      <c r="B8" s="9">
        <f t="shared" si="1"/>
        <v>5</v>
      </c>
      <c r="C8" s="17"/>
      <c r="D8" s="4"/>
      <c r="E8" s="5"/>
      <c r="F8" s="5"/>
      <c r="G8" s="11"/>
      <c r="H8" s="5">
        <f>+G8/96</f>
        <v>0</v>
      </c>
      <c r="I8" s="116"/>
      <c r="J8" s="117">
        <f t="shared" ref="J8:J21" si="2">+I8-H8</f>
        <v>0</v>
      </c>
    </row>
    <row r="9" spans="2:10" ht="15" customHeight="1">
      <c r="B9" s="9">
        <f t="shared" si="1"/>
        <v>6</v>
      </c>
      <c r="C9" s="17"/>
      <c r="D9" s="4"/>
      <c r="E9" s="5"/>
      <c r="F9" s="5"/>
      <c r="G9" s="11"/>
      <c r="H9" s="5">
        <f>+G9/96</f>
        <v>0</v>
      </c>
      <c r="I9" s="116"/>
      <c r="J9" s="117">
        <f t="shared" si="2"/>
        <v>0</v>
      </c>
    </row>
    <row r="10" spans="2:10" ht="15" customHeight="1">
      <c r="B10" s="9">
        <f t="shared" si="1"/>
        <v>7</v>
      </c>
      <c r="C10" s="17"/>
      <c r="D10" s="4"/>
      <c r="E10" s="5"/>
      <c r="F10" s="5"/>
      <c r="G10" s="11"/>
      <c r="H10" s="5">
        <f>+G10/96</f>
        <v>0</v>
      </c>
      <c r="I10" s="116"/>
      <c r="J10" s="117">
        <f t="shared" si="2"/>
        <v>0</v>
      </c>
    </row>
    <row r="11" spans="2:10" ht="15" customHeight="1">
      <c r="B11" s="9">
        <f t="shared" si="1"/>
        <v>8</v>
      </c>
      <c r="C11" s="17"/>
      <c r="D11" s="4"/>
      <c r="E11" s="5"/>
      <c r="F11" s="5"/>
      <c r="G11" s="11"/>
      <c r="H11" s="5">
        <f>+G11/30</f>
        <v>0</v>
      </c>
      <c r="I11" s="116"/>
      <c r="J11" s="117">
        <f t="shared" si="2"/>
        <v>0</v>
      </c>
    </row>
    <row r="12" spans="2:10" ht="15" customHeight="1">
      <c r="B12" s="9">
        <f t="shared" si="1"/>
        <v>9</v>
      </c>
      <c r="C12" s="17"/>
      <c r="D12" s="4"/>
      <c r="E12" s="5"/>
      <c r="F12" s="5"/>
      <c r="G12" s="11"/>
      <c r="H12" s="5">
        <f>+G12/12</f>
        <v>0</v>
      </c>
      <c r="I12" s="116"/>
      <c r="J12" s="117">
        <f t="shared" si="2"/>
        <v>0</v>
      </c>
    </row>
    <row r="13" spans="2:10" ht="15" customHeight="1">
      <c r="B13" s="9">
        <f t="shared" si="1"/>
        <v>10</v>
      </c>
      <c r="C13" s="17"/>
      <c r="D13" s="4"/>
      <c r="E13" s="5"/>
      <c r="F13" s="5"/>
      <c r="G13" s="11"/>
      <c r="H13" s="5">
        <f>+G13/4</f>
        <v>0</v>
      </c>
      <c r="I13" s="116"/>
      <c r="J13" s="117">
        <f t="shared" si="2"/>
        <v>0</v>
      </c>
    </row>
    <row r="14" spans="2:10" ht="15" customHeight="1">
      <c r="B14" s="9">
        <f t="shared" si="1"/>
        <v>11</v>
      </c>
      <c r="C14" s="17"/>
      <c r="D14" s="4"/>
      <c r="E14" s="5"/>
      <c r="F14" s="5"/>
      <c r="G14" s="11"/>
      <c r="H14" s="5">
        <f>+G14/2</f>
        <v>0</v>
      </c>
      <c r="I14" s="116"/>
      <c r="J14" s="117">
        <f t="shared" si="2"/>
        <v>0</v>
      </c>
    </row>
    <row r="15" spans="2:10" ht="15" customHeight="1">
      <c r="B15" s="9">
        <f t="shared" si="1"/>
        <v>12</v>
      </c>
      <c r="C15" s="17"/>
      <c r="D15" s="4"/>
      <c r="E15" s="5"/>
      <c r="F15" s="5"/>
      <c r="G15" s="11"/>
      <c r="H15" s="5">
        <f>+G15/5</f>
        <v>0</v>
      </c>
      <c r="I15" s="116"/>
      <c r="J15" s="117">
        <f t="shared" si="2"/>
        <v>0</v>
      </c>
    </row>
    <row r="16" spans="2:10" ht="15" customHeight="1">
      <c r="B16" s="9">
        <f t="shared" si="1"/>
        <v>13</v>
      </c>
      <c r="C16" s="17"/>
      <c r="D16" s="4"/>
      <c r="E16" s="5"/>
      <c r="F16" s="5"/>
      <c r="G16" s="11"/>
      <c r="H16" s="5">
        <f>+G16/5</f>
        <v>0</v>
      </c>
      <c r="I16" s="116"/>
      <c r="J16" s="117">
        <f t="shared" si="2"/>
        <v>0</v>
      </c>
    </row>
    <row r="17" spans="2:10" ht="15" customHeight="1">
      <c r="B17" s="9">
        <f t="shared" si="1"/>
        <v>14</v>
      </c>
      <c r="C17" s="17"/>
      <c r="D17" s="4"/>
      <c r="E17" s="5"/>
      <c r="F17" s="5"/>
      <c r="G17" s="11"/>
      <c r="H17" s="5">
        <f>+G17/5</f>
        <v>0</v>
      </c>
      <c r="I17" s="116"/>
      <c r="J17" s="117">
        <f t="shared" si="2"/>
        <v>0</v>
      </c>
    </row>
    <row r="18" spans="2:10" ht="15" customHeight="1">
      <c r="B18" s="9">
        <f t="shared" si="1"/>
        <v>15</v>
      </c>
      <c r="C18" s="17"/>
      <c r="D18" s="4"/>
      <c r="E18" s="5"/>
      <c r="F18" s="5"/>
      <c r="G18" s="11"/>
      <c r="H18" s="5">
        <f>+G18/5</f>
        <v>0</v>
      </c>
      <c r="I18" s="116"/>
      <c r="J18" s="117">
        <f t="shared" si="2"/>
        <v>0</v>
      </c>
    </row>
    <row r="19" spans="2:10" ht="15" customHeight="1">
      <c r="B19" s="9">
        <f t="shared" si="1"/>
        <v>16</v>
      </c>
      <c r="C19" s="17"/>
      <c r="D19" s="4"/>
      <c r="E19" s="5"/>
      <c r="F19" s="5"/>
      <c r="G19" s="11"/>
      <c r="H19" s="5">
        <f>+G19/24</f>
        <v>0</v>
      </c>
      <c r="I19" s="116"/>
      <c r="J19" s="117">
        <f t="shared" si="2"/>
        <v>0</v>
      </c>
    </row>
    <row r="20" spans="2:10" ht="15" customHeight="1">
      <c r="B20" s="9">
        <f t="shared" si="1"/>
        <v>17</v>
      </c>
      <c r="C20" s="17"/>
      <c r="D20" s="4"/>
      <c r="E20" s="5"/>
      <c r="F20" s="5"/>
      <c r="G20" s="11"/>
      <c r="H20" s="5">
        <f>+G20/36</f>
        <v>0</v>
      </c>
      <c r="I20" s="116"/>
      <c r="J20" s="117">
        <f t="shared" si="2"/>
        <v>0</v>
      </c>
    </row>
    <row r="21" spans="2:10" ht="15" customHeight="1">
      <c r="B21" s="9">
        <f t="shared" si="1"/>
        <v>18</v>
      </c>
      <c r="C21" s="17"/>
      <c r="D21" s="4"/>
      <c r="E21" s="5"/>
      <c r="F21" s="5"/>
      <c r="G21" s="11"/>
      <c r="H21" s="5">
        <f>+G21/8</f>
        <v>0</v>
      </c>
      <c r="I21" s="116"/>
      <c r="J21" s="117">
        <f t="shared" si="2"/>
        <v>0</v>
      </c>
    </row>
    <row r="22" spans="2:10" ht="15" customHeight="1">
      <c r="B22" s="9">
        <f t="shared" si="1"/>
        <v>19</v>
      </c>
      <c r="C22" s="17"/>
      <c r="D22" s="4"/>
      <c r="E22" s="5"/>
      <c r="F22" s="5"/>
      <c r="G22" s="11"/>
    </row>
    <row r="23" spans="2:10" ht="15" customHeight="1">
      <c r="B23" s="9">
        <f t="shared" si="1"/>
        <v>20</v>
      </c>
      <c r="C23" s="17"/>
      <c r="D23" s="4"/>
      <c r="E23" s="5">
        <f>+'Satishlar '!V861</f>
        <v>0</v>
      </c>
      <c r="F23" s="5">
        <f>+'Satishlar '!G861+'Satishlar '!N861+'Satishlar '!U861</f>
        <v>0</v>
      </c>
      <c r="G23" s="11">
        <f t="shared" ref="G23" si="3">+E23-F23</f>
        <v>0</v>
      </c>
    </row>
    <row r="24" spans="2:10" ht="15" hidden="1" customHeight="1">
      <c r="B24" s="9">
        <f t="shared" si="1"/>
        <v>21</v>
      </c>
      <c r="C24" s="17"/>
      <c r="D24" s="4"/>
      <c r="E24" s="5"/>
      <c r="F24" s="5"/>
      <c r="G24" s="11"/>
    </row>
    <row r="25" spans="2:10" ht="15" hidden="1" customHeight="1">
      <c r="B25" s="9">
        <f t="shared" si="1"/>
        <v>22</v>
      </c>
      <c r="C25" s="17"/>
      <c r="D25" s="4"/>
      <c r="E25" s="5"/>
      <c r="F25" s="5"/>
      <c r="G25" s="11"/>
    </row>
    <row r="26" spans="2:10" ht="15" hidden="1" customHeight="1">
      <c r="B26" s="9">
        <f t="shared" ref="B26:B33" si="4">+B25+1</f>
        <v>23</v>
      </c>
      <c r="C26" s="17"/>
      <c r="D26" s="4"/>
      <c r="E26" s="5"/>
      <c r="F26" s="5"/>
      <c r="G26" s="11"/>
    </row>
    <row r="27" spans="2:10" ht="15" hidden="1" customHeight="1">
      <c r="B27" s="9">
        <f t="shared" si="4"/>
        <v>24</v>
      </c>
      <c r="C27" s="17"/>
      <c r="D27" s="4"/>
      <c r="E27" s="5"/>
      <c r="F27" s="5"/>
      <c r="G27" s="11"/>
    </row>
    <row r="28" spans="2:10" ht="15" hidden="1" customHeight="1">
      <c r="B28" s="9">
        <f t="shared" si="4"/>
        <v>25</v>
      </c>
      <c r="C28" s="17"/>
      <c r="D28" s="4"/>
      <c r="E28" s="5"/>
      <c r="F28" s="5"/>
      <c r="G28" s="11"/>
    </row>
    <row r="29" spans="2:10" ht="15" hidden="1" customHeight="1">
      <c r="B29" s="9">
        <f t="shared" si="4"/>
        <v>26</v>
      </c>
      <c r="C29" s="17"/>
      <c r="D29" s="4"/>
      <c r="E29" s="5"/>
      <c r="F29" s="5"/>
      <c r="G29" s="11"/>
    </row>
    <row r="30" spans="2:10" ht="15" hidden="1" customHeight="1">
      <c r="B30" s="9">
        <f t="shared" si="4"/>
        <v>27</v>
      </c>
      <c r="C30" s="17"/>
      <c r="D30" s="4"/>
      <c r="E30" s="5"/>
      <c r="F30" s="5"/>
      <c r="G30" s="11"/>
    </row>
    <row r="31" spans="2:10" ht="15" hidden="1" customHeight="1">
      <c r="B31" s="9">
        <f t="shared" si="4"/>
        <v>28</v>
      </c>
      <c r="C31" s="17"/>
      <c r="D31" s="4"/>
      <c r="E31" s="5"/>
      <c r="F31" s="5"/>
      <c r="G31" s="11"/>
    </row>
    <row r="32" spans="2:10" ht="15" hidden="1" customHeight="1">
      <c r="B32" s="9">
        <f t="shared" si="4"/>
        <v>29</v>
      </c>
      <c r="C32" s="17"/>
      <c r="D32" s="4"/>
      <c r="E32" s="5"/>
      <c r="F32" s="5"/>
      <c r="G32" s="11"/>
    </row>
    <row r="33" spans="2:7" ht="15" hidden="1" customHeight="1">
      <c r="B33" s="9">
        <f t="shared" si="4"/>
        <v>30</v>
      </c>
      <c r="C33" s="17"/>
      <c r="D33" s="4"/>
      <c r="E33" s="5"/>
      <c r="F33" s="5"/>
      <c r="G33" s="11"/>
    </row>
    <row r="34" spans="2:7" s="6" customFormat="1" ht="20.25" customHeight="1" thickBot="1">
      <c r="B34" s="137" t="s">
        <v>8</v>
      </c>
      <c r="C34" s="138"/>
      <c r="D34" s="139"/>
      <c r="E34" s="12">
        <f>SUM(E4:E33)</f>
        <v>12000</v>
      </c>
      <c r="F34" s="12">
        <f>SUM(F4:F33)</f>
        <v>7501</v>
      </c>
      <c r="G34" s="13">
        <f>SUM(G4:G33)</f>
        <v>4499</v>
      </c>
    </row>
  </sheetData>
  <mergeCells count="3">
    <mergeCell ref="B34:D34"/>
    <mergeCell ref="B2:G2"/>
    <mergeCell ref="H2:J2"/>
  </mergeCells>
  <phoneticPr fontId="5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16"/>
  </sheetPr>
  <dimension ref="B1:G34"/>
  <sheetViews>
    <sheetView workbookViewId="0">
      <selection activeCell="E5" sqref="E5:G21"/>
    </sheetView>
  </sheetViews>
  <sheetFormatPr defaultRowHeight="12.75"/>
  <cols>
    <col min="1" max="1" width="3.7109375" style="3" customWidth="1"/>
    <col min="2" max="2" width="9.140625" style="7"/>
    <col min="3" max="3" width="27.28515625" style="3" customWidth="1"/>
    <col min="4" max="4" width="11.28515625" style="3" customWidth="1"/>
    <col min="5" max="5" width="14.28515625" style="3" customWidth="1"/>
    <col min="6" max="6" width="15" style="3" customWidth="1"/>
    <col min="7" max="7" width="14.5703125" style="3" customWidth="1"/>
    <col min="8" max="16384" width="9.140625" style="3"/>
  </cols>
  <sheetData>
    <row r="1" spans="2:7" ht="33" customHeight="1" thickBot="1"/>
    <row r="2" spans="2:7" ht="26.25" customHeight="1" thickBot="1">
      <c r="B2" s="140" t="s">
        <v>17</v>
      </c>
      <c r="C2" s="141"/>
      <c r="D2" s="141"/>
      <c r="E2" s="141"/>
      <c r="F2" s="141"/>
      <c r="G2" s="142"/>
    </row>
    <row r="3" spans="2:7" ht="24" customHeight="1">
      <c r="B3" s="14" t="s">
        <v>3</v>
      </c>
      <c r="C3" s="15" t="s">
        <v>10</v>
      </c>
      <c r="D3" s="15" t="s">
        <v>11</v>
      </c>
      <c r="E3" s="15" t="s">
        <v>12</v>
      </c>
      <c r="F3" s="15" t="s">
        <v>13</v>
      </c>
      <c r="G3" s="16" t="s">
        <v>14</v>
      </c>
    </row>
    <row r="4" spans="2:7" ht="15" customHeight="1">
      <c r="B4" s="9">
        <v>1</v>
      </c>
      <c r="C4" s="4" t="str">
        <f>+'Merkez Stok'!C4</f>
        <v>Z-Katlama 200 eded</v>
      </c>
      <c r="D4" s="4" t="str">
        <f>+'Merkez Stok'!D4</f>
        <v>200 ed</v>
      </c>
      <c r="E4" s="5">
        <f>+'Satishlar '!G842</f>
        <v>7237</v>
      </c>
      <c r="F4" s="5">
        <f>+'Satishlar '!D842</f>
        <v>7237</v>
      </c>
      <c r="G4" s="11">
        <f>+E4-F4</f>
        <v>0</v>
      </c>
    </row>
    <row r="5" spans="2:7" ht="15" customHeight="1">
      <c r="B5" s="9">
        <f>+B4+1</f>
        <v>2</v>
      </c>
      <c r="C5" s="4">
        <f>+'Merkez Stok'!C5</f>
        <v>0</v>
      </c>
      <c r="D5" s="4">
        <f>+'Merkez Stok'!D5</f>
        <v>0</v>
      </c>
      <c r="E5" s="5"/>
      <c r="F5" s="5"/>
      <c r="G5" s="11"/>
    </row>
    <row r="6" spans="2:7" ht="15" customHeight="1">
      <c r="B6" s="9">
        <f t="shared" ref="B6:B33" si="0">+B5+1</f>
        <v>3</v>
      </c>
      <c r="C6" s="4">
        <f>+'Merkez Stok'!C6</f>
        <v>0</v>
      </c>
      <c r="D6" s="4">
        <f>+'Merkez Stok'!D6</f>
        <v>0</v>
      </c>
      <c r="E6" s="5"/>
      <c r="F6" s="5"/>
      <c r="G6" s="11"/>
    </row>
    <row r="7" spans="2:7" ht="15" customHeight="1">
      <c r="B7" s="9">
        <f t="shared" si="0"/>
        <v>4</v>
      </c>
      <c r="C7" s="4">
        <f>+'Merkez Stok'!C7</f>
        <v>0</v>
      </c>
      <c r="D7" s="4">
        <f>+'Merkez Stok'!D7</f>
        <v>0</v>
      </c>
      <c r="E7" s="5"/>
      <c r="F7" s="5"/>
      <c r="G7" s="11"/>
    </row>
    <row r="8" spans="2:7" ht="15" customHeight="1">
      <c r="B8" s="9">
        <f t="shared" si="0"/>
        <v>5</v>
      </c>
      <c r="C8" s="4">
        <f>+'Merkez Stok'!C8</f>
        <v>0</v>
      </c>
      <c r="D8" s="4">
        <f>+'Merkez Stok'!D8</f>
        <v>0</v>
      </c>
      <c r="E8" s="5"/>
      <c r="F8" s="5"/>
      <c r="G8" s="11"/>
    </row>
    <row r="9" spans="2:7" ht="15" customHeight="1">
      <c r="B9" s="9">
        <f t="shared" si="0"/>
        <v>6</v>
      </c>
      <c r="C9" s="4">
        <f>+'Merkez Stok'!C9</f>
        <v>0</v>
      </c>
      <c r="D9" s="4">
        <f>+'Merkez Stok'!D9</f>
        <v>0</v>
      </c>
      <c r="E9" s="5"/>
      <c r="F9" s="5"/>
      <c r="G9" s="11"/>
    </row>
    <row r="10" spans="2:7" ht="15" customHeight="1">
      <c r="B10" s="9">
        <f t="shared" si="0"/>
        <v>7</v>
      </c>
      <c r="C10" s="4">
        <f>+'Merkez Stok'!C10</f>
        <v>0</v>
      </c>
      <c r="D10" s="4">
        <f>+'Merkez Stok'!D10</f>
        <v>0</v>
      </c>
      <c r="E10" s="5"/>
      <c r="F10" s="5"/>
      <c r="G10" s="11"/>
    </row>
    <row r="11" spans="2:7" ht="15" customHeight="1">
      <c r="B11" s="9">
        <f t="shared" si="0"/>
        <v>8</v>
      </c>
      <c r="C11" s="4">
        <f>+'Merkez Stok'!C11</f>
        <v>0</v>
      </c>
      <c r="D11" s="4">
        <f>+'Merkez Stok'!D11</f>
        <v>0</v>
      </c>
      <c r="E11" s="5"/>
      <c r="F11" s="5"/>
      <c r="G11" s="11"/>
    </row>
    <row r="12" spans="2:7" ht="15" customHeight="1">
      <c r="B12" s="9">
        <f t="shared" si="0"/>
        <v>9</v>
      </c>
      <c r="C12" s="4">
        <f>+'Merkez Stok'!C12</f>
        <v>0</v>
      </c>
      <c r="D12" s="4">
        <f>+'Merkez Stok'!D12</f>
        <v>0</v>
      </c>
      <c r="E12" s="5"/>
      <c r="F12" s="5"/>
      <c r="G12" s="11"/>
    </row>
    <row r="13" spans="2:7" ht="15" customHeight="1">
      <c r="B13" s="9">
        <f t="shared" si="0"/>
        <v>10</v>
      </c>
      <c r="C13" s="4">
        <f>+'Merkez Stok'!C13</f>
        <v>0</v>
      </c>
      <c r="D13" s="4">
        <f>+'Merkez Stok'!D13</f>
        <v>0</v>
      </c>
      <c r="E13" s="5"/>
      <c r="F13" s="5"/>
      <c r="G13" s="11"/>
    </row>
    <row r="14" spans="2:7" ht="15" customHeight="1">
      <c r="B14" s="9">
        <f t="shared" si="0"/>
        <v>11</v>
      </c>
      <c r="C14" s="4">
        <f>+'Merkez Stok'!C14</f>
        <v>0</v>
      </c>
      <c r="D14" s="4">
        <f>+'Merkez Stok'!D14</f>
        <v>0</v>
      </c>
      <c r="E14" s="5"/>
      <c r="F14" s="5"/>
      <c r="G14" s="11"/>
    </row>
    <row r="15" spans="2:7" ht="15" customHeight="1">
      <c r="B15" s="9">
        <f t="shared" si="0"/>
        <v>12</v>
      </c>
      <c r="C15" s="4">
        <f>+'Merkez Stok'!C15</f>
        <v>0</v>
      </c>
      <c r="D15" s="4">
        <f>+'Merkez Stok'!D15</f>
        <v>0</v>
      </c>
      <c r="E15" s="5"/>
      <c r="F15" s="5"/>
      <c r="G15" s="11"/>
    </row>
    <row r="16" spans="2:7" ht="15" customHeight="1">
      <c r="B16" s="9">
        <f t="shared" si="0"/>
        <v>13</v>
      </c>
      <c r="C16" s="4">
        <f>+'Merkez Stok'!C16</f>
        <v>0</v>
      </c>
      <c r="D16" s="4">
        <f>+'Merkez Stok'!D16</f>
        <v>0</v>
      </c>
      <c r="E16" s="5"/>
      <c r="F16" s="5"/>
      <c r="G16" s="11"/>
    </row>
    <row r="17" spans="2:7" ht="15" customHeight="1">
      <c r="B17" s="9">
        <f t="shared" si="0"/>
        <v>14</v>
      </c>
      <c r="C17" s="4">
        <f>+'Merkez Stok'!C17</f>
        <v>0</v>
      </c>
      <c r="D17" s="4">
        <f>+'Merkez Stok'!D17</f>
        <v>0</v>
      </c>
      <c r="E17" s="5"/>
      <c r="F17" s="5"/>
      <c r="G17" s="11"/>
    </row>
    <row r="18" spans="2:7" ht="15" customHeight="1">
      <c r="B18" s="9">
        <f t="shared" si="0"/>
        <v>15</v>
      </c>
      <c r="C18" s="4">
        <f>+'Merkez Stok'!C18</f>
        <v>0</v>
      </c>
      <c r="D18" s="4">
        <f>+'Merkez Stok'!D18</f>
        <v>0</v>
      </c>
      <c r="E18" s="5"/>
      <c r="F18" s="5"/>
      <c r="G18" s="11"/>
    </row>
    <row r="19" spans="2:7" ht="15" customHeight="1">
      <c r="B19" s="9">
        <f t="shared" si="0"/>
        <v>16</v>
      </c>
      <c r="C19" s="4">
        <f>+'Merkez Stok'!C19</f>
        <v>0</v>
      </c>
      <c r="D19" s="4">
        <f>+'Merkez Stok'!D19</f>
        <v>0</v>
      </c>
      <c r="E19" s="5"/>
      <c r="F19" s="5"/>
      <c r="G19" s="11"/>
    </row>
    <row r="20" spans="2:7" ht="15" customHeight="1">
      <c r="B20" s="9">
        <f t="shared" si="0"/>
        <v>17</v>
      </c>
      <c r="C20" s="4">
        <f>+'Merkez Stok'!C20</f>
        <v>0</v>
      </c>
      <c r="D20" s="4">
        <f>+'Merkez Stok'!D20</f>
        <v>0</v>
      </c>
      <c r="E20" s="5"/>
      <c r="F20" s="5"/>
      <c r="G20" s="11"/>
    </row>
    <row r="21" spans="2:7" ht="15" customHeight="1">
      <c r="B21" s="9">
        <f t="shared" si="0"/>
        <v>18</v>
      </c>
      <c r="C21" s="4">
        <f>+'Merkez Stok'!C21</f>
        <v>0</v>
      </c>
      <c r="D21" s="4">
        <f>+'Merkez Stok'!D21</f>
        <v>0</v>
      </c>
      <c r="E21" s="5"/>
      <c r="F21" s="5"/>
      <c r="G21" s="11"/>
    </row>
    <row r="22" spans="2:7" ht="15" customHeight="1">
      <c r="B22" s="9">
        <f t="shared" si="0"/>
        <v>19</v>
      </c>
      <c r="C22" s="4">
        <f>+'Merkez Stok'!C22</f>
        <v>0</v>
      </c>
      <c r="D22" s="4">
        <f>+'Merkez Stok'!D22</f>
        <v>0</v>
      </c>
      <c r="E22" s="5">
        <f>+'Satishlar '!G860</f>
        <v>0</v>
      </c>
      <c r="F22" s="5">
        <f>+'Satishlar '!D860</f>
        <v>0</v>
      </c>
      <c r="G22" s="11">
        <f t="shared" ref="G22:G23" si="1">+E22-F22</f>
        <v>0</v>
      </c>
    </row>
    <row r="23" spans="2:7" ht="15" customHeight="1">
      <c r="B23" s="9">
        <f t="shared" si="0"/>
        <v>20</v>
      </c>
      <c r="C23" s="4">
        <f>+'Merkez Stok'!C23</f>
        <v>0</v>
      </c>
      <c r="D23" s="4">
        <f>+'Merkez Stok'!D23</f>
        <v>0</v>
      </c>
      <c r="E23" s="5">
        <f>+'Satishlar '!G861</f>
        <v>0</v>
      </c>
      <c r="F23" s="5">
        <f>+'Satishlar '!D861</f>
        <v>0</v>
      </c>
      <c r="G23" s="11">
        <f t="shared" si="1"/>
        <v>0</v>
      </c>
    </row>
    <row r="24" spans="2:7" ht="15" hidden="1" customHeight="1">
      <c r="B24" s="9">
        <f t="shared" si="0"/>
        <v>21</v>
      </c>
      <c r="C24" s="4">
        <f>+'Merkez Stok'!C24</f>
        <v>0</v>
      </c>
      <c r="D24" s="4">
        <f>+'Merkez Stok'!D24</f>
        <v>0</v>
      </c>
      <c r="E24" s="5"/>
      <c r="F24" s="5"/>
      <c r="G24" s="11"/>
    </row>
    <row r="25" spans="2:7" ht="15" hidden="1" customHeight="1">
      <c r="B25" s="9">
        <f t="shared" si="0"/>
        <v>22</v>
      </c>
      <c r="C25" s="4">
        <f>+'Merkez Stok'!C25</f>
        <v>0</v>
      </c>
      <c r="D25" s="4">
        <f>+'Merkez Stok'!D25</f>
        <v>0</v>
      </c>
      <c r="E25" s="5"/>
      <c r="F25" s="5"/>
      <c r="G25" s="11"/>
    </row>
    <row r="26" spans="2:7" ht="15" hidden="1" customHeight="1">
      <c r="B26" s="9">
        <f t="shared" si="0"/>
        <v>23</v>
      </c>
      <c r="C26" s="4">
        <f>+'Merkez Stok'!C26</f>
        <v>0</v>
      </c>
      <c r="D26" s="4">
        <f>+'Merkez Stok'!D26</f>
        <v>0</v>
      </c>
      <c r="E26" s="5"/>
      <c r="F26" s="5"/>
      <c r="G26" s="11"/>
    </row>
    <row r="27" spans="2:7" ht="15" hidden="1" customHeight="1">
      <c r="B27" s="9">
        <f t="shared" si="0"/>
        <v>24</v>
      </c>
      <c r="C27" s="4">
        <f>+'Merkez Stok'!C27</f>
        <v>0</v>
      </c>
      <c r="D27" s="4">
        <f>+'Merkez Stok'!D27</f>
        <v>0</v>
      </c>
      <c r="E27" s="5"/>
      <c r="F27" s="5"/>
      <c r="G27" s="11"/>
    </row>
    <row r="28" spans="2:7" ht="15" hidden="1" customHeight="1">
      <c r="B28" s="9">
        <f t="shared" si="0"/>
        <v>25</v>
      </c>
      <c r="C28" s="4">
        <f>+'Merkez Stok'!C28</f>
        <v>0</v>
      </c>
      <c r="D28" s="4">
        <f>+'Merkez Stok'!D28</f>
        <v>0</v>
      </c>
      <c r="E28" s="5"/>
      <c r="F28" s="5"/>
      <c r="G28" s="11"/>
    </row>
    <row r="29" spans="2:7" ht="15" hidden="1" customHeight="1">
      <c r="B29" s="9">
        <f t="shared" si="0"/>
        <v>26</v>
      </c>
      <c r="C29" s="4">
        <f>+'Merkez Stok'!C29</f>
        <v>0</v>
      </c>
      <c r="D29" s="4">
        <f>+'Merkez Stok'!D29</f>
        <v>0</v>
      </c>
      <c r="E29" s="5"/>
      <c r="F29" s="5"/>
      <c r="G29" s="11"/>
    </row>
    <row r="30" spans="2:7" ht="15" hidden="1" customHeight="1">
      <c r="B30" s="9">
        <f t="shared" si="0"/>
        <v>27</v>
      </c>
      <c r="C30" s="4">
        <f>+'Merkez Stok'!C30</f>
        <v>0</v>
      </c>
      <c r="D30" s="4">
        <f>+'Merkez Stok'!D30</f>
        <v>0</v>
      </c>
      <c r="E30" s="5"/>
      <c r="F30" s="5"/>
      <c r="G30" s="11"/>
    </row>
    <row r="31" spans="2:7" ht="15" hidden="1" customHeight="1">
      <c r="B31" s="9">
        <f t="shared" si="0"/>
        <v>28</v>
      </c>
      <c r="C31" s="4">
        <f>+'Merkez Stok'!C31</f>
        <v>0</v>
      </c>
      <c r="D31" s="4">
        <f>+'Merkez Stok'!D31</f>
        <v>0</v>
      </c>
      <c r="E31" s="5"/>
      <c r="F31" s="5"/>
      <c r="G31" s="11"/>
    </row>
    <row r="32" spans="2:7" ht="15" hidden="1" customHeight="1">
      <c r="B32" s="9">
        <f t="shared" si="0"/>
        <v>29</v>
      </c>
      <c r="C32" s="4">
        <f>+'Merkez Stok'!C32</f>
        <v>0</v>
      </c>
      <c r="D32" s="4">
        <f>+'Merkez Stok'!D32</f>
        <v>0</v>
      </c>
      <c r="E32" s="5"/>
      <c r="F32" s="5"/>
      <c r="G32" s="11"/>
    </row>
    <row r="33" spans="2:7" ht="15" hidden="1" customHeight="1">
      <c r="B33" s="9">
        <f t="shared" si="0"/>
        <v>30</v>
      </c>
      <c r="C33" s="4">
        <f>+'Merkez Stok'!C33</f>
        <v>0</v>
      </c>
      <c r="D33" s="4">
        <f>+'Merkez Stok'!D33</f>
        <v>0</v>
      </c>
      <c r="E33" s="5"/>
      <c r="F33" s="5"/>
      <c r="G33" s="11"/>
    </row>
    <row r="34" spans="2:7" s="6" customFormat="1" ht="20.25" customHeight="1" thickBot="1">
      <c r="B34" s="137" t="s">
        <v>8</v>
      </c>
      <c r="C34" s="138"/>
      <c r="D34" s="139"/>
      <c r="E34" s="12">
        <f>SUM(E4:E33)</f>
        <v>7237</v>
      </c>
      <c r="F34" s="12">
        <f>SUM(F4:F33)</f>
        <v>7237</v>
      </c>
      <c r="G34" s="13">
        <f>SUM(G4:G33)</f>
        <v>0</v>
      </c>
    </row>
  </sheetData>
  <mergeCells count="2">
    <mergeCell ref="B2:G2"/>
    <mergeCell ref="B34:D34"/>
  </mergeCells>
  <phoneticPr fontId="5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53"/>
  </sheetPr>
  <dimension ref="B1:G34"/>
  <sheetViews>
    <sheetView workbookViewId="0">
      <selection activeCell="C5" sqref="C5:G22"/>
    </sheetView>
  </sheetViews>
  <sheetFormatPr defaultRowHeight="12.75"/>
  <cols>
    <col min="1" max="1" width="3.7109375" style="3" customWidth="1"/>
    <col min="2" max="2" width="9.140625" style="7"/>
    <col min="3" max="3" width="27.28515625" style="3" customWidth="1"/>
    <col min="4" max="4" width="11.28515625" style="3" customWidth="1"/>
    <col min="5" max="5" width="14.28515625" style="3" customWidth="1"/>
    <col min="6" max="6" width="15" style="3" customWidth="1"/>
    <col min="7" max="7" width="14.5703125" style="3" customWidth="1"/>
    <col min="8" max="16384" width="9.140625" style="3"/>
  </cols>
  <sheetData>
    <row r="1" spans="2:7" ht="33" customHeight="1" thickBot="1"/>
    <row r="2" spans="2:7" ht="26.25" customHeight="1" thickBot="1">
      <c r="B2" s="140" t="s">
        <v>18</v>
      </c>
      <c r="C2" s="141"/>
      <c r="D2" s="141"/>
      <c r="E2" s="141"/>
      <c r="F2" s="141"/>
      <c r="G2" s="142"/>
    </row>
    <row r="3" spans="2:7" ht="24" customHeight="1">
      <c r="B3" s="14" t="s">
        <v>3</v>
      </c>
      <c r="C3" s="15" t="s">
        <v>10</v>
      </c>
      <c r="D3" s="15" t="s">
        <v>11</v>
      </c>
      <c r="E3" s="15" t="s">
        <v>12</v>
      </c>
      <c r="F3" s="15" t="s">
        <v>13</v>
      </c>
      <c r="G3" s="16" t="s">
        <v>14</v>
      </c>
    </row>
    <row r="4" spans="2:7" ht="15" customHeight="1">
      <c r="B4" s="9">
        <v>1</v>
      </c>
      <c r="C4" s="4" t="str">
        <f>+'Merkez Stok'!C4</f>
        <v>Z-Katlama 200 eded</v>
      </c>
      <c r="D4" s="4" t="str">
        <f>+'Merkez Stok'!D4</f>
        <v>200 ed</v>
      </c>
      <c r="E4" s="5">
        <f>+'Satishlar '!N842</f>
        <v>264</v>
      </c>
      <c r="F4" s="5">
        <f>+'Satishlar '!K842</f>
        <v>264</v>
      </c>
      <c r="G4" s="11">
        <f>+E4-F4</f>
        <v>0</v>
      </c>
    </row>
    <row r="5" spans="2:7" ht="15" customHeight="1">
      <c r="B5" s="9">
        <f>+B4+1</f>
        <v>2</v>
      </c>
      <c r="C5" s="4"/>
      <c r="D5" s="4"/>
      <c r="E5" s="5"/>
      <c r="F5" s="5"/>
      <c r="G5" s="11"/>
    </row>
    <row r="6" spans="2:7" ht="15" customHeight="1">
      <c r="B6" s="9">
        <f t="shared" ref="B6:B33" si="0">+B5+1</f>
        <v>3</v>
      </c>
      <c r="C6" s="4"/>
      <c r="D6" s="4"/>
      <c r="E6" s="5"/>
      <c r="F6" s="5"/>
      <c r="G6" s="11"/>
    </row>
    <row r="7" spans="2:7" ht="15" customHeight="1">
      <c r="B7" s="9">
        <f t="shared" si="0"/>
        <v>4</v>
      </c>
      <c r="C7" s="4"/>
      <c r="D7" s="4"/>
      <c r="E7" s="5"/>
      <c r="F7" s="5"/>
      <c r="G7" s="11"/>
    </row>
    <row r="8" spans="2:7" ht="15" customHeight="1">
      <c r="B8" s="9">
        <f t="shared" si="0"/>
        <v>5</v>
      </c>
      <c r="C8" s="4"/>
      <c r="D8" s="4"/>
      <c r="E8" s="5"/>
      <c r="F8" s="5"/>
      <c r="G8" s="11"/>
    </row>
    <row r="9" spans="2:7" ht="15" customHeight="1">
      <c r="B9" s="9">
        <f t="shared" si="0"/>
        <v>6</v>
      </c>
      <c r="C9" s="4"/>
      <c r="D9" s="4"/>
      <c r="E9" s="5"/>
      <c r="F9" s="5"/>
      <c r="G9" s="11"/>
    </row>
    <row r="10" spans="2:7" ht="15" customHeight="1">
      <c r="B10" s="9">
        <f t="shared" si="0"/>
        <v>7</v>
      </c>
      <c r="C10" s="4"/>
      <c r="D10" s="4"/>
      <c r="E10" s="5"/>
      <c r="F10" s="5"/>
      <c r="G10" s="11"/>
    </row>
    <row r="11" spans="2:7" ht="15" customHeight="1">
      <c r="B11" s="9">
        <f t="shared" si="0"/>
        <v>8</v>
      </c>
      <c r="C11" s="4"/>
      <c r="D11" s="4"/>
      <c r="E11" s="5"/>
      <c r="F11" s="5"/>
      <c r="G11" s="11"/>
    </row>
    <row r="12" spans="2:7" ht="15" customHeight="1">
      <c r="B12" s="9">
        <f t="shared" si="0"/>
        <v>9</v>
      </c>
      <c r="C12" s="4"/>
      <c r="D12" s="4"/>
      <c r="E12" s="5"/>
      <c r="F12" s="5"/>
      <c r="G12" s="11"/>
    </row>
    <row r="13" spans="2:7" ht="15" customHeight="1">
      <c r="B13" s="9">
        <f t="shared" si="0"/>
        <v>10</v>
      </c>
      <c r="C13" s="4"/>
      <c r="D13" s="4"/>
      <c r="E13" s="5"/>
      <c r="F13" s="5"/>
      <c r="G13" s="11"/>
    </row>
    <row r="14" spans="2:7" ht="15" customHeight="1">
      <c r="B14" s="9">
        <f t="shared" si="0"/>
        <v>11</v>
      </c>
      <c r="C14" s="4"/>
      <c r="D14" s="4"/>
      <c r="E14" s="5"/>
      <c r="F14" s="5"/>
      <c r="G14" s="11"/>
    </row>
    <row r="15" spans="2:7" ht="15" customHeight="1">
      <c r="B15" s="9">
        <f t="shared" si="0"/>
        <v>12</v>
      </c>
      <c r="C15" s="4"/>
      <c r="D15" s="4"/>
      <c r="E15" s="5"/>
      <c r="F15" s="5"/>
      <c r="G15" s="11"/>
    </row>
    <row r="16" spans="2:7" ht="15" customHeight="1">
      <c r="B16" s="9">
        <f t="shared" si="0"/>
        <v>13</v>
      </c>
      <c r="C16" s="4"/>
      <c r="D16" s="4"/>
      <c r="E16" s="5"/>
      <c r="F16" s="5"/>
      <c r="G16" s="11"/>
    </row>
    <row r="17" spans="2:7" ht="15" customHeight="1">
      <c r="B17" s="9">
        <f t="shared" si="0"/>
        <v>14</v>
      </c>
      <c r="C17" s="4"/>
      <c r="D17" s="4"/>
      <c r="E17" s="5"/>
      <c r="F17" s="5"/>
      <c r="G17" s="11"/>
    </row>
    <row r="18" spans="2:7" ht="15" customHeight="1">
      <c r="B18" s="9">
        <f t="shared" si="0"/>
        <v>15</v>
      </c>
      <c r="C18" s="4"/>
      <c r="D18" s="4"/>
      <c r="E18" s="5"/>
      <c r="F18" s="5"/>
      <c r="G18" s="11"/>
    </row>
    <row r="19" spans="2:7" ht="15" customHeight="1">
      <c r="B19" s="9">
        <f t="shared" si="0"/>
        <v>16</v>
      </c>
      <c r="C19" s="4"/>
      <c r="D19" s="4"/>
      <c r="E19" s="5"/>
      <c r="F19" s="5"/>
      <c r="G19" s="11"/>
    </row>
    <row r="20" spans="2:7" ht="15" customHeight="1">
      <c r="B20" s="9">
        <f t="shared" si="0"/>
        <v>17</v>
      </c>
      <c r="C20" s="4"/>
      <c r="D20" s="4"/>
      <c r="E20" s="5"/>
      <c r="F20" s="5"/>
      <c r="G20" s="11"/>
    </row>
    <row r="21" spans="2:7" ht="15" customHeight="1">
      <c r="B21" s="9">
        <f t="shared" si="0"/>
        <v>18</v>
      </c>
      <c r="C21" s="4"/>
      <c r="D21" s="4"/>
      <c r="E21" s="5"/>
      <c r="F21" s="5"/>
      <c r="G21" s="11"/>
    </row>
    <row r="22" spans="2:7" ht="15" customHeight="1">
      <c r="B22" s="9">
        <f t="shared" si="0"/>
        <v>19</v>
      </c>
      <c r="C22" s="4"/>
      <c r="D22" s="4"/>
      <c r="E22" s="5"/>
      <c r="F22" s="5"/>
      <c r="G22" s="11"/>
    </row>
    <row r="23" spans="2:7" ht="15" customHeight="1">
      <c r="B23" s="9">
        <f t="shared" si="0"/>
        <v>20</v>
      </c>
      <c r="C23" s="4">
        <f>+'Merkez Stok'!C23</f>
        <v>0</v>
      </c>
      <c r="D23" s="4">
        <f>+'Merkez Stok'!D23</f>
        <v>0</v>
      </c>
      <c r="E23" s="5">
        <f>+'Satishlar '!N861</f>
        <v>0</v>
      </c>
      <c r="F23" s="5">
        <f>+'Satishlar '!K861</f>
        <v>0</v>
      </c>
      <c r="G23" s="11">
        <f t="shared" ref="G23" si="1">+E23-F23</f>
        <v>0</v>
      </c>
    </row>
    <row r="24" spans="2:7" ht="15" hidden="1" customHeight="1">
      <c r="B24" s="9">
        <f t="shared" si="0"/>
        <v>21</v>
      </c>
      <c r="C24" s="4">
        <f>+'Merkez Stok'!C24</f>
        <v>0</v>
      </c>
      <c r="D24" s="4">
        <f>+'Merkez Stok'!D24</f>
        <v>0</v>
      </c>
      <c r="E24" s="5"/>
      <c r="F24" s="5"/>
      <c r="G24" s="11"/>
    </row>
    <row r="25" spans="2:7" ht="15" hidden="1" customHeight="1">
      <c r="B25" s="9">
        <f t="shared" si="0"/>
        <v>22</v>
      </c>
      <c r="C25" s="4">
        <f>+'Merkez Stok'!C25</f>
        <v>0</v>
      </c>
      <c r="D25" s="4">
        <f>+'Merkez Stok'!D25</f>
        <v>0</v>
      </c>
      <c r="E25" s="5"/>
      <c r="F25" s="5"/>
      <c r="G25" s="11"/>
    </row>
    <row r="26" spans="2:7" ht="15" hidden="1" customHeight="1">
      <c r="B26" s="9">
        <f t="shared" si="0"/>
        <v>23</v>
      </c>
      <c r="C26" s="4">
        <f>+'Merkez Stok'!C26</f>
        <v>0</v>
      </c>
      <c r="D26" s="4">
        <f>+'Merkez Stok'!D26</f>
        <v>0</v>
      </c>
      <c r="E26" s="5"/>
      <c r="F26" s="5"/>
      <c r="G26" s="11"/>
    </row>
    <row r="27" spans="2:7" ht="15" hidden="1" customHeight="1">
      <c r="B27" s="9">
        <f t="shared" si="0"/>
        <v>24</v>
      </c>
      <c r="C27" s="4">
        <f>+'Merkez Stok'!C27</f>
        <v>0</v>
      </c>
      <c r="D27" s="4">
        <f>+'Merkez Stok'!D27</f>
        <v>0</v>
      </c>
      <c r="E27" s="5"/>
      <c r="F27" s="5"/>
      <c r="G27" s="11"/>
    </row>
    <row r="28" spans="2:7" ht="15" hidden="1" customHeight="1">
      <c r="B28" s="9">
        <f t="shared" si="0"/>
        <v>25</v>
      </c>
      <c r="C28" s="4">
        <f>+'Merkez Stok'!C28</f>
        <v>0</v>
      </c>
      <c r="D28" s="4">
        <f>+'Merkez Stok'!D28</f>
        <v>0</v>
      </c>
      <c r="E28" s="5"/>
      <c r="F28" s="5"/>
      <c r="G28" s="11"/>
    </row>
    <row r="29" spans="2:7" ht="15" hidden="1" customHeight="1">
      <c r="B29" s="9">
        <f t="shared" si="0"/>
        <v>26</v>
      </c>
      <c r="C29" s="4">
        <f>+'Merkez Stok'!C29</f>
        <v>0</v>
      </c>
      <c r="D29" s="4">
        <f>+'Merkez Stok'!D29</f>
        <v>0</v>
      </c>
      <c r="E29" s="5"/>
      <c r="F29" s="5"/>
      <c r="G29" s="11"/>
    </row>
    <row r="30" spans="2:7" ht="15" hidden="1" customHeight="1">
      <c r="B30" s="9">
        <f t="shared" si="0"/>
        <v>27</v>
      </c>
      <c r="C30" s="4">
        <f>+'Merkez Stok'!C30</f>
        <v>0</v>
      </c>
      <c r="D30" s="4">
        <f>+'Merkez Stok'!D30</f>
        <v>0</v>
      </c>
      <c r="E30" s="5"/>
      <c r="F30" s="5"/>
      <c r="G30" s="11"/>
    </row>
    <row r="31" spans="2:7" ht="15" hidden="1" customHeight="1">
      <c r="B31" s="9">
        <f t="shared" si="0"/>
        <v>28</v>
      </c>
      <c r="C31" s="4">
        <f>+'Merkez Stok'!C31</f>
        <v>0</v>
      </c>
      <c r="D31" s="4">
        <f>+'Merkez Stok'!D31</f>
        <v>0</v>
      </c>
      <c r="E31" s="5"/>
      <c r="F31" s="5"/>
      <c r="G31" s="11"/>
    </row>
    <row r="32" spans="2:7" ht="15" hidden="1" customHeight="1">
      <c r="B32" s="9">
        <f t="shared" si="0"/>
        <v>29</v>
      </c>
      <c r="C32" s="4">
        <f>+'Merkez Stok'!C32</f>
        <v>0</v>
      </c>
      <c r="D32" s="4">
        <f>+'Merkez Stok'!D32</f>
        <v>0</v>
      </c>
      <c r="E32" s="5"/>
      <c r="F32" s="5"/>
      <c r="G32" s="11"/>
    </row>
    <row r="33" spans="2:7" ht="15" hidden="1" customHeight="1">
      <c r="B33" s="9">
        <f t="shared" si="0"/>
        <v>30</v>
      </c>
      <c r="C33" s="4">
        <f>+'Merkez Stok'!C33</f>
        <v>0</v>
      </c>
      <c r="D33" s="4">
        <f>+'Merkez Stok'!D33</f>
        <v>0</v>
      </c>
      <c r="E33" s="5"/>
      <c r="F33" s="5"/>
      <c r="G33" s="11"/>
    </row>
    <row r="34" spans="2:7" s="6" customFormat="1" ht="20.25" customHeight="1" thickBot="1">
      <c r="B34" s="137" t="s">
        <v>8</v>
      </c>
      <c r="C34" s="138"/>
      <c r="D34" s="139"/>
      <c r="E34" s="12">
        <f>SUM(E4:E33)</f>
        <v>264</v>
      </c>
      <c r="F34" s="12">
        <f>SUM(F4:F33)</f>
        <v>264</v>
      </c>
      <c r="G34" s="13">
        <f>SUM(G4:G33)</f>
        <v>0</v>
      </c>
    </row>
  </sheetData>
  <mergeCells count="2">
    <mergeCell ref="B2:G2"/>
    <mergeCell ref="B34:D34"/>
  </mergeCells>
  <phoneticPr fontId="5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19"/>
  </sheetPr>
  <dimension ref="B1:G34"/>
  <sheetViews>
    <sheetView workbookViewId="0">
      <selection activeCell="C5" sqref="C5:G22"/>
    </sheetView>
  </sheetViews>
  <sheetFormatPr defaultRowHeight="12.75"/>
  <cols>
    <col min="1" max="1" width="3.7109375" style="3" customWidth="1"/>
    <col min="2" max="2" width="9.140625" style="7"/>
    <col min="3" max="3" width="27.28515625" style="3" customWidth="1"/>
    <col min="4" max="4" width="11.28515625" style="7" customWidth="1"/>
    <col min="5" max="5" width="14.28515625" style="3" customWidth="1"/>
    <col min="6" max="6" width="15" style="3" customWidth="1"/>
    <col min="7" max="7" width="14.5703125" style="3" customWidth="1"/>
    <col min="8" max="16384" width="9.140625" style="3"/>
  </cols>
  <sheetData>
    <row r="1" spans="2:7" ht="33" customHeight="1" thickBot="1"/>
    <row r="2" spans="2:7" ht="26.25" customHeight="1" thickBot="1">
      <c r="B2" s="140" t="s">
        <v>19</v>
      </c>
      <c r="C2" s="141"/>
      <c r="D2" s="141"/>
      <c r="E2" s="141"/>
      <c r="F2" s="141"/>
      <c r="G2" s="142"/>
    </row>
    <row r="3" spans="2:7" ht="24" customHeight="1">
      <c r="B3" s="14" t="s">
        <v>3</v>
      </c>
      <c r="C3" s="15" t="s">
        <v>10</v>
      </c>
      <c r="D3" s="15" t="s">
        <v>11</v>
      </c>
      <c r="E3" s="15" t="s">
        <v>12</v>
      </c>
      <c r="F3" s="15" t="s">
        <v>13</v>
      </c>
      <c r="G3" s="16" t="s">
        <v>14</v>
      </c>
    </row>
    <row r="4" spans="2:7" ht="15" customHeight="1">
      <c r="B4" s="9">
        <v>1</v>
      </c>
      <c r="C4" s="4" t="str">
        <f>+'Merkez Stok'!C4</f>
        <v>Z-Katlama 200 eded</v>
      </c>
      <c r="D4" s="4" t="str">
        <f>+'Merkez Stok'!D4</f>
        <v>200 ed</v>
      </c>
      <c r="E4" s="5">
        <f>+'Satishlar '!U842</f>
        <v>0</v>
      </c>
      <c r="F4" s="5">
        <f>+'Satishlar '!R842</f>
        <v>0</v>
      </c>
      <c r="G4" s="11">
        <f>+E4-F4</f>
        <v>0</v>
      </c>
    </row>
    <row r="5" spans="2:7" ht="15" customHeight="1">
      <c r="B5" s="9">
        <f>+B4+1</f>
        <v>2</v>
      </c>
      <c r="C5" s="4"/>
      <c r="D5" s="4"/>
      <c r="E5" s="5"/>
      <c r="F5" s="5"/>
      <c r="G5" s="11"/>
    </row>
    <row r="6" spans="2:7" ht="15" customHeight="1">
      <c r="B6" s="9">
        <f t="shared" ref="B6:B33" si="0">+B5+1</f>
        <v>3</v>
      </c>
      <c r="C6" s="4"/>
      <c r="D6" s="4"/>
      <c r="E6" s="5"/>
      <c r="F6" s="5"/>
      <c r="G6" s="11"/>
    </row>
    <row r="7" spans="2:7" ht="15" customHeight="1">
      <c r="B7" s="9">
        <f t="shared" si="0"/>
        <v>4</v>
      </c>
      <c r="C7" s="4"/>
      <c r="D7" s="4"/>
      <c r="E7" s="5"/>
      <c r="F7" s="5"/>
      <c r="G7" s="11"/>
    </row>
    <row r="8" spans="2:7" ht="15" customHeight="1">
      <c r="B8" s="9">
        <f t="shared" si="0"/>
        <v>5</v>
      </c>
      <c r="C8" s="4"/>
      <c r="D8" s="4"/>
      <c r="E8" s="5"/>
      <c r="F8" s="5"/>
      <c r="G8" s="11"/>
    </row>
    <row r="9" spans="2:7" ht="15" customHeight="1">
      <c r="B9" s="9">
        <f t="shared" si="0"/>
        <v>6</v>
      </c>
      <c r="C9" s="4"/>
      <c r="D9" s="4"/>
      <c r="E9" s="5"/>
      <c r="F9" s="5"/>
      <c r="G9" s="11"/>
    </row>
    <row r="10" spans="2:7" ht="15" customHeight="1">
      <c r="B10" s="9">
        <f t="shared" si="0"/>
        <v>7</v>
      </c>
      <c r="C10" s="4"/>
      <c r="D10" s="4"/>
      <c r="E10" s="5"/>
      <c r="F10" s="5"/>
      <c r="G10" s="11"/>
    </row>
    <row r="11" spans="2:7" ht="15" customHeight="1">
      <c r="B11" s="9">
        <f t="shared" si="0"/>
        <v>8</v>
      </c>
      <c r="C11" s="4"/>
      <c r="D11" s="4"/>
      <c r="E11" s="5"/>
      <c r="F11" s="5"/>
      <c r="G11" s="11"/>
    </row>
    <row r="12" spans="2:7" ht="15" customHeight="1">
      <c r="B12" s="9">
        <f t="shared" si="0"/>
        <v>9</v>
      </c>
      <c r="C12" s="4"/>
      <c r="D12" s="4"/>
      <c r="E12" s="5"/>
      <c r="F12" s="5"/>
      <c r="G12" s="11"/>
    </row>
    <row r="13" spans="2:7" ht="15" customHeight="1">
      <c r="B13" s="9">
        <f t="shared" si="0"/>
        <v>10</v>
      </c>
      <c r="C13" s="4"/>
      <c r="D13" s="4"/>
      <c r="E13" s="5"/>
      <c r="F13" s="5"/>
      <c r="G13" s="11"/>
    </row>
    <row r="14" spans="2:7" ht="15" customHeight="1">
      <c r="B14" s="9">
        <f t="shared" si="0"/>
        <v>11</v>
      </c>
      <c r="C14" s="4"/>
      <c r="D14" s="4"/>
      <c r="E14" s="5"/>
      <c r="F14" s="5"/>
      <c r="G14" s="11"/>
    </row>
    <row r="15" spans="2:7" ht="15" customHeight="1">
      <c r="B15" s="9">
        <f t="shared" si="0"/>
        <v>12</v>
      </c>
      <c r="C15" s="4"/>
      <c r="D15" s="4"/>
      <c r="E15" s="5"/>
      <c r="F15" s="5"/>
      <c r="G15" s="11"/>
    </row>
    <row r="16" spans="2:7" ht="15" customHeight="1">
      <c r="B16" s="9">
        <f t="shared" si="0"/>
        <v>13</v>
      </c>
      <c r="C16" s="4"/>
      <c r="D16" s="4"/>
      <c r="E16" s="5"/>
      <c r="F16" s="5"/>
      <c r="G16" s="11"/>
    </row>
    <row r="17" spans="2:7" ht="15" customHeight="1">
      <c r="B17" s="9">
        <f t="shared" si="0"/>
        <v>14</v>
      </c>
      <c r="C17" s="4"/>
      <c r="D17" s="4"/>
      <c r="E17" s="5"/>
      <c r="F17" s="5"/>
      <c r="G17" s="11"/>
    </row>
    <row r="18" spans="2:7" ht="15" customHeight="1">
      <c r="B18" s="9">
        <f t="shared" si="0"/>
        <v>15</v>
      </c>
      <c r="C18" s="4"/>
      <c r="D18" s="4"/>
      <c r="E18" s="5"/>
      <c r="F18" s="5"/>
      <c r="G18" s="11"/>
    </row>
    <row r="19" spans="2:7" ht="15" customHeight="1">
      <c r="B19" s="9">
        <f t="shared" si="0"/>
        <v>16</v>
      </c>
      <c r="C19" s="4"/>
      <c r="D19" s="4"/>
      <c r="E19" s="5"/>
      <c r="F19" s="5"/>
      <c r="G19" s="11"/>
    </row>
    <row r="20" spans="2:7" ht="15" customHeight="1">
      <c r="B20" s="9">
        <f t="shared" si="0"/>
        <v>17</v>
      </c>
      <c r="C20" s="4"/>
      <c r="D20" s="4"/>
      <c r="E20" s="5"/>
      <c r="F20" s="5"/>
      <c r="G20" s="11"/>
    </row>
    <row r="21" spans="2:7" ht="15" customHeight="1">
      <c r="B21" s="9">
        <f t="shared" si="0"/>
        <v>18</v>
      </c>
      <c r="C21" s="4"/>
      <c r="D21" s="4"/>
      <c r="E21" s="5"/>
      <c r="F21" s="5"/>
      <c r="G21" s="11"/>
    </row>
    <row r="22" spans="2:7" ht="15" customHeight="1">
      <c r="B22" s="9">
        <f t="shared" si="0"/>
        <v>19</v>
      </c>
      <c r="C22" s="4"/>
      <c r="D22" s="4"/>
      <c r="E22" s="5"/>
      <c r="F22" s="5"/>
      <c r="G22" s="11"/>
    </row>
    <row r="23" spans="2:7" ht="15" customHeight="1">
      <c r="B23" s="9">
        <f t="shared" si="0"/>
        <v>20</v>
      </c>
      <c r="C23" s="4">
        <f>+'Merkez Stok'!C23</f>
        <v>0</v>
      </c>
      <c r="D23" s="4">
        <f>+'Merkez Stok'!D23</f>
        <v>0</v>
      </c>
      <c r="E23" s="5">
        <f>+'Satishlar '!U861</f>
        <v>0</v>
      </c>
      <c r="F23" s="5">
        <f>+'Satishlar '!R861</f>
        <v>0</v>
      </c>
      <c r="G23" s="11">
        <f t="shared" ref="G23" si="1">+E23-F23</f>
        <v>0</v>
      </c>
    </row>
    <row r="24" spans="2:7" ht="15" hidden="1" customHeight="1">
      <c r="B24" s="9">
        <f t="shared" si="0"/>
        <v>21</v>
      </c>
      <c r="C24" s="4">
        <f>+'Merkez Stok'!C24</f>
        <v>0</v>
      </c>
      <c r="D24" s="4">
        <f>+'Merkez Stok'!D24</f>
        <v>0</v>
      </c>
      <c r="E24" s="5"/>
      <c r="F24" s="5"/>
      <c r="G24" s="11"/>
    </row>
    <row r="25" spans="2:7" ht="15" hidden="1" customHeight="1">
      <c r="B25" s="9">
        <f t="shared" si="0"/>
        <v>22</v>
      </c>
      <c r="C25" s="4">
        <f>+'Merkez Stok'!C25</f>
        <v>0</v>
      </c>
      <c r="D25" s="4">
        <f>+'Merkez Stok'!D25</f>
        <v>0</v>
      </c>
      <c r="E25" s="5"/>
      <c r="F25" s="5"/>
      <c r="G25" s="11"/>
    </row>
    <row r="26" spans="2:7" ht="15" hidden="1" customHeight="1">
      <c r="B26" s="9">
        <f t="shared" si="0"/>
        <v>23</v>
      </c>
      <c r="C26" s="4">
        <f>+'Merkez Stok'!C26</f>
        <v>0</v>
      </c>
      <c r="D26" s="4">
        <f>+'Merkez Stok'!D26</f>
        <v>0</v>
      </c>
      <c r="E26" s="5"/>
      <c r="F26" s="5"/>
      <c r="G26" s="11"/>
    </row>
    <row r="27" spans="2:7" ht="15" hidden="1" customHeight="1">
      <c r="B27" s="9">
        <f t="shared" si="0"/>
        <v>24</v>
      </c>
      <c r="C27" s="4">
        <f>+'Merkez Stok'!C27</f>
        <v>0</v>
      </c>
      <c r="D27" s="4">
        <f>+'Merkez Stok'!D27</f>
        <v>0</v>
      </c>
      <c r="E27" s="5"/>
      <c r="F27" s="5"/>
      <c r="G27" s="11"/>
    </row>
    <row r="28" spans="2:7" ht="15" hidden="1" customHeight="1">
      <c r="B28" s="9">
        <f t="shared" si="0"/>
        <v>25</v>
      </c>
      <c r="C28" s="4">
        <f>+'Merkez Stok'!C28</f>
        <v>0</v>
      </c>
      <c r="D28" s="4">
        <f>+'Merkez Stok'!D28</f>
        <v>0</v>
      </c>
      <c r="E28" s="5"/>
      <c r="F28" s="5"/>
      <c r="G28" s="11"/>
    </row>
    <row r="29" spans="2:7" ht="15" hidden="1" customHeight="1">
      <c r="B29" s="9">
        <f t="shared" si="0"/>
        <v>26</v>
      </c>
      <c r="C29" s="4">
        <f>+'Merkez Stok'!C29</f>
        <v>0</v>
      </c>
      <c r="D29" s="4">
        <f>+'Merkez Stok'!D29</f>
        <v>0</v>
      </c>
      <c r="E29" s="5"/>
      <c r="F29" s="5"/>
      <c r="G29" s="11"/>
    </row>
    <row r="30" spans="2:7" ht="15" hidden="1" customHeight="1">
      <c r="B30" s="9">
        <f t="shared" si="0"/>
        <v>27</v>
      </c>
      <c r="C30" s="4">
        <f>+'Merkez Stok'!C30</f>
        <v>0</v>
      </c>
      <c r="D30" s="4">
        <f>+'Merkez Stok'!D30</f>
        <v>0</v>
      </c>
      <c r="E30" s="5"/>
      <c r="F30" s="5"/>
      <c r="G30" s="11"/>
    </row>
    <row r="31" spans="2:7" ht="15" hidden="1" customHeight="1">
      <c r="B31" s="9">
        <f t="shared" si="0"/>
        <v>28</v>
      </c>
      <c r="C31" s="4">
        <f>+'Merkez Stok'!C31</f>
        <v>0</v>
      </c>
      <c r="D31" s="4">
        <f>+'Merkez Stok'!D31</f>
        <v>0</v>
      </c>
      <c r="E31" s="5"/>
      <c r="F31" s="5"/>
      <c r="G31" s="11"/>
    </row>
    <row r="32" spans="2:7" ht="15" hidden="1" customHeight="1">
      <c r="B32" s="9">
        <f t="shared" si="0"/>
        <v>29</v>
      </c>
      <c r="C32" s="4">
        <f>+'Merkez Stok'!C32</f>
        <v>0</v>
      </c>
      <c r="D32" s="4">
        <f>+'Merkez Stok'!D32</f>
        <v>0</v>
      </c>
      <c r="E32" s="5"/>
      <c r="F32" s="5"/>
      <c r="G32" s="11"/>
    </row>
    <row r="33" spans="2:7" ht="15" hidden="1" customHeight="1">
      <c r="B33" s="9">
        <f t="shared" si="0"/>
        <v>30</v>
      </c>
      <c r="C33" s="4">
        <f>+'Merkez Stok'!C33</f>
        <v>0</v>
      </c>
      <c r="D33" s="4">
        <f>+'Merkez Stok'!D33</f>
        <v>0</v>
      </c>
      <c r="E33" s="5"/>
      <c r="F33" s="5"/>
      <c r="G33" s="11"/>
    </row>
    <row r="34" spans="2:7" s="6" customFormat="1" ht="20.25" customHeight="1" thickBot="1">
      <c r="B34" s="137" t="s">
        <v>8</v>
      </c>
      <c r="C34" s="138"/>
      <c r="D34" s="139"/>
      <c r="E34" s="12">
        <f>SUM(E4:E33)</f>
        <v>0</v>
      </c>
      <c r="F34" s="12">
        <f>SUM(F4:F33)</f>
        <v>0</v>
      </c>
      <c r="G34" s="13">
        <f>SUM(G4:G33)</f>
        <v>0</v>
      </c>
    </row>
  </sheetData>
  <mergeCells count="2">
    <mergeCell ref="B2:G2"/>
    <mergeCell ref="B34:D34"/>
  </mergeCells>
  <phoneticPr fontId="5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36"/>
  </sheetPr>
  <dimension ref="B1:V863"/>
  <sheetViews>
    <sheetView topLeftCell="A397" workbookViewId="0">
      <selection activeCell="F215" sqref="F215"/>
    </sheetView>
  </sheetViews>
  <sheetFormatPr defaultRowHeight="12.75"/>
  <cols>
    <col min="1" max="1" width="1.85546875" style="3" customWidth="1"/>
    <col min="2" max="2" width="10.28515625" style="7" customWidth="1"/>
    <col min="3" max="3" width="42.42578125" style="3" bestFit="1" customWidth="1"/>
    <col min="4" max="4" width="9.140625" style="3"/>
    <col min="5" max="5" width="8.42578125" style="3" customWidth="1"/>
    <col min="6" max="6" width="8.85546875" style="3" customWidth="1"/>
    <col min="7" max="7" width="8" style="3" bestFit="1" customWidth="1"/>
    <col min="8" max="8" width="1.7109375" style="3" customWidth="1"/>
    <col min="9" max="9" width="7" style="8" customWidth="1"/>
    <col min="10" max="10" width="42.42578125" style="8" bestFit="1" customWidth="1"/>
    <col min="11" max="11" width="8.7109375" style="8" customWidth="1"/>
    <col min="12" max="12" width="8.85546875" style="8" customWidth="1"/>
    <col min="13" max="13" width="10" style="8" customWidth="1"/>
    <col min="14" max="14" width="7.85546875" style="8" customWidth="1"/>
    <col min="15" max="15" width="2.85546875" style="8" customWidth="1"/>
    <col min="16" max="16" width="7" style="8" customWidth="1"/>
    <col min="17" max="17" width="41.5703125" style="8" customWidth="1"/>
    <col min="18" max="18" width="8.42578125" style="8" customWidth="1"/>
    <col min="19" max="19" width="8.7109375" style="8" customWidth="1"/>
    <col min="20" max="20" width="10" style="8" customWidth="1"/>
    <col min="21" max="21" width="8.7109375" style="8" customWidth="1"/>
    <col min="22" max="16384" width="9.140625" style="3"/>
  </cols>
  <sheetData>
    <row r="1" spans="2:22" ht="25.5" customHeight="1"/>
    <row r="2" spans="2:22" ht="16.5" customHeight="1" thickBot="1">
      <c r="B2" s="32">
        <v>42430</v>
      </c>
    </row>
    <row r="3" spans="2:22" ht="24" customHeight="1" thickBot="1">
      <c r="B3" s="148" t="s">
        <v>20</v>
      </c>
      <c r="C3" s="149"/>
      <c r="D3" s="149"/>
      <c r="E3" s="149"/>
      <c r="F3" s="149"/>
      <c r="G3" s="150"/>
      <c r="I3" s="148" t="s">
        <v>21</v>
      </c>
      <c r="J3" s="149"/>
      <c r="K3" s="149"/>
      <c r="L3" s="149"/>
      <c r="M3" s="149"/>
      <c r="N3" s="150"/>
      <c r="O3" s="35"/>
      <c r="P3" s="148" t="s">
        <v>22</v>
      </c>
      <c r="Q3" s="149"/>
      <c r="R3" s="149"/>
      <c r="S3" s="149"/>
      <c r="T3" s="149"/>
      <c r="U3" s="150"/>
      <c r="V3" s="28"/>
    </row>
    <row r="4" spans="2:22" s="21" customFormat="1" ht="27.75" customHeight="1">
      <c r="B4" s="40" t="s">
        <v>3</v>
      </c>
      <c r="C4" s="41" t="s">
        <v>10</v>
      </c>
      <c r="D4" s="41" t="s">
        <v>23</v>
      </c>
      <c r="E4" s="41" t="s">
        <v>24</v>
      </c>
      <c r="F4" s="42" t="s">
        <v>25</v>
      </c>
      <c r="G4" s="43" t="s">
        <v>26</v>
      </c>
      <c r="I4" s="40" t="s">
        <v>3</v>
      </c>
      <c r="J4" s="41" t="s">
        <v>10</v>
      </c>
      <c r="K4" s="41" t="s">
        <v>23</v>
      </c>
      <c r="L4" s="41" t="s">
        <v>24</v>
      </c>
      <c r="M4" s="42" t="s">
        <v>25</v>
      </c>
      <c r="N4" s="43" t="s">
        <v>26</v>
      </c>
      <c r="O4" s="33"/>
      <c r="P4" s="40" t="s">
        <v>3</v>
      </c>
      <c r="Q4" s="41" t="s">
        <v>10</v>
      </c>
      <c r="R4" s="41" t="s">
        <v>23</v>
      </c>
      <c r="S4" s="41" t="s">
        <v>24</v>
      </c>
      <c r="T4" s="42" t="s">
        <v>25</v>
      </c>
      <c r="U4" s="44" t="s">
        <v>26</v>
      </c>
      <c r="V4" s="29" t="s">
        <v>27</v>
      </c>
    </row>
    <row r="5" spans="2:22" ht="15" customHeight="1">
      <c r="B5" s="9">
        <v>1</v>
      </c>
      <c r="C5" s="17" t="str">
        <f>+'Merkez Stok'!C4</f>
        <v>Z-Katlama 200 eded</v>
      </c>
      <c r="D5" s="5"/>
      <c r="E5" s="5"/>
      <c r="F5" s="24">
        <f>+D5*E5</f>
        <v>0</v>
      </c>
      <c r="G5" s="30"/>
      <c r="I5" s="9">
        <v>1</v>
      </c>
      <c r="J5" s="17" t="str">
        <f>+'Merkez Stok'!C4</f>
        <v>Z-Katlama 200 eded</v>
      </c>
      <c r="K5" s="5"/>
      <c r="L5" s="5"/>
      <c r="M5" s="24">
        <f>+K5*L5</f>
        <v>0</v>
      </c>
      <c r="N5" s="30"/>
      <c r="O5" s="34"/>
      <c r="P5" s="9">
        <v>1</v>
      </c>
      <c r="Q5" s="17" t="str">
        <f>+'Merkez Stok'!C4</f>
        <v>Z-Katlama 200 eded</v>
      </c>
      <c r="R5" s="5"/>
      <c r="S5" s="5"/>
      <c r="T5" s="24">
        <f>+R5*S5</f>
        <v>0</v>
      </c>
      <c r="U5" s="38"/>
      <c r="V5" s="30"/>
    </row>
    <row r="6" spans="2:22" ht="15" customHeight="1">
      <c r="B6" s="9">
        <f>+B5+1</f>
        <v>2</v>
      </c>
      <c r="C6" s="17">
        <f>+'Merkez Stok'!C5</f>
        <v>0</v>
      </c>
      <c r="D6" s="5"/>
      <c r="E6" s="5"/>
      <c r="F6" s="24">
        <f t="shared" ref="F6:F24" si="0">+D6*E6</f>
        <v>0</v>
      </c>
      <c r="G6" s="30"/>
      <c r="I6" s="9">
        <f>+I5+1</f>
        <v>2</v>
      </c>
      <c r="J6" s="17">
        <f>+'Merkez Stok'!C5</f>
        <v>0</v>
      </c>
      <c r="K6" s="5"/>
      <c r="L6" s="5"/>
      <c r="M6" s="24">
        <f t="shared" ref="M6:M24" si="1">+K6*L6</f>
        <v>0</v>
      </c>
      <c r="N6" s="30"/>
      <c r="O6" s="34"/>
      <c r="P6" s="9">
        <f>+P5+1</f>
        <v>2</v>
      </c>
      <c r="Q6" s="17">
        <f>+'Merkez Stok'!C5</f>
        <v>0</v>
      </c>
      <c r="R6" s="5"/>
      <c r="S6" s="5"/>
      <c r="T6" s="24">
        <f t="shared" ref="T6:T24" si="2">+R6*S6</f>
        <v>0</v>
      </c>
      <c r="U6" s="38"/>
      <c r="V6" s="30"/>
    </row>
    <row r="7" spans="2:22" ht="15" customHeight="1">
      <c r="B7" s="9">
        <f t="shared" ref="B7:B20" si="3">+B6+1</f>
        <v>3</v>
      </c>
      <c r="C7" s="17">
        <f>+'Merkez Stok'!C6</f>
        <v>0</v>
      </c>
      <c r="D7" s="5"/>
      <c r="E7" s="5"/>
      <c r="F7" s="24">
        <f t="shared" si="0"/>
        <v>0</v>
      </c>
      <c r="G7" s="30"/>
      <c r="I7" s="9">
        <f t="shared" ref="I7:I24" si="4">+I6+1</f>
        <v>3</v>
      </c>
      <c r="J7" s="17">
        <f>+'Merkez Stok'!C6</f>
        <v>0</v>
      </c>
      <c r="K7" s="5"/>
      <c r="L7" s="5"/>
      <c r="M7" s="24">
        <f t="shared" si="1"/>
        <v>0</v>
      </c>
      <c r="N7" s="30"/>
      <c r="O7" s="34"/>
      <c r="P7" s="9">
        <f t="shared" ref="P7:P24" si="5">+P6+1</f>
        <v>3</v>
      </c>
      <c r="Q7" s="17">
        <f>+'Merkez Stok'!C6</f>
        <v>0</v>
      </c>
      <c r="R7" s="5"/>
      <c r="S7" s="5"/>
      <c r="T7" s="24">
        <f t="shared" si="2"/>
        <v>0</v>
      </c>
      <c r="U7" s="38"/>
      <c r="V7" s="30"/>
    </row>
    <row r="8" spans="2:22" ht="15" customHeight="1">
      <c r="B8" s="9">
        <f t="shared" si="3"/>
        <v>4</v>
      </c>
      <c r="C8" s="17">
        <f>+'Merkez Stok'!C7</f>
        <v>0</v>
      </c>
      <c r="D8" s="5"/>
      <c r="E8" s="5"/>
      <c r="F8" s="24">
        <f t="shared" si="0"/>
        <v>0</v>
      </c>
      <c r="G8" s="30"/>
      <c r="I8" s="9">
        <f t="shared" si="4"/>
        <v>4</v>
      </c>
      <c r="J8" s="17">
        <f>+'Merkez Stok'!C7</f>
        <v>0</v>
      </c>
      <c r="K8" s="5"/>
      <c r="L8" s="5"/>
      <c r="M8" s="24">
        <f t="shared" si="1"/>
        <v>0</v>
      </c>
      <c r="N8" s="30"/>
      <c r="O8" s="34"/>
      <c r="P8" s="9">
        <f t="shared" si="5"/>
        <v>4</v>
      </c>
      <c r="Q8" s="17">
        <f>+'Merkez Stok'!C7</f>
        <v>0</v>
      </c>
      <c r="R8" s="5"/>
      <c r="S8" s="5"/>
      <c r="T8" s="24">
        <f t="shared" si="2"/>
        <v>0</v>
      </c>
      <c r="U8" s="38"/>
      <c r="V8" s="30"/>
    </row>
    <row r="9" spans="2:22" ht="15" customHeight="1">
      <c r="B9" s="9">
        <f t="shared" si="3"/>
        <v>5</v>
      </c>
      <c r="C9" s="17">
        <f>+'Merkez Stok'!C8</f>
        <v>0</v>
      </c>
      <c r="D9" s="5"/>
      <c r="E9" s="5"/>
      <c r="F9" s="24">
        <f t="shared" si="0"/>
        <v>0</v>
      </c>
      <c r="G9" s="30"/>
      <c r="I9" s="9">
        <f t="shared" si="4"/>
        <v>5</v>
      </c>
      <c r="J9" s="17">
        <f>+'Merkez Stok'!C8</f>
        <v>0</v>
      </c>
      <c r="K9" s="5"/>
      <c r="L9" s="5"/>
      <c r="M9" s="24">
        <f t="shared" si="1"/>
        <v>0</v>
      </c>
      <c r="N9" s="30"/>
      <c r="O9" s="34"/>
      <c r="P9" s="9">
        <f t="shared" si="5"/>
        <v>5</v>
      </c>
      <c r="Q9" s="17">
        <f>+'Merkez Stok'!C8</f>
        <v>0</v>
      </c>
      <c r="R9" s="5"/>
      <c r="S9" s="5"/>
      <c r="T9" s="24">
        <f t="shared" si="2"/>
        <v>0</v>
      </c>
      <c r="U9" s="38"/>
      <c r="V9" s="30"/>
    </row>
    <row r="10" spans="2:22" ht="15" customHeight="1">
      <c r="B10" s="9">
        <f t="shared" si="3"/>
        <v>6</v>
      </c>
      <c r="C10" s="17">
        <f>+'Merkez Stok'!C9</f>
        <v>0</v>
      </c>
      <c r="D10" s="5"/>
      <c r="E10" s="5"/>
      <c r="F10" s="24">
        <f t="shared" si="0"/>
        <v>0</v>
      </c>
      <c r="G10" s="30"/>
      <c r="I10" s="9">
        <f t="shared" si="4"/>
        <v>6</v>
      </c>
      <c r="J10" s="17">
        <f>+'Merkez Stok'!C9</f>
        <v>0</v>
      </c>
      <c r="K10" s="5"/>
      <c r="L10" s="5"/>
      <c r="M10" s="24">
        <f t="shared" si="1"/>
        <v>0</v>
      </c>
      <c r="N10" s="30"/>
      <c r="O10" s="34"/>
      <c r="P10" s="9">
        <f t="shared" si="5"/>
        <v>6</v>
      </c>
      <c r="Q10" s="17">
        <f>+'Merkez Stok'!C9</f>
        <v>0</v>
      </c>
      <c r="R10" s="5"/>
      <c r="S10" s="5"/>
      <c r="T10" s="24">
        <f t="shared" si="2"/>
        <v>0</v>
      </c>
      <c r="U10" s="38"/>
      <c r="V10" s="30"/>
    </row>
    <row r="11" spans="2:22" ht="15" customHeight="1">
      <c r="B11" s="9">
        <f t="shared" si="3"/>
        <v>7</v>
      </c>
      <c r="C11" s="17">
        <f>+'Merkez Stok'!C10</f>
        <v>0</v>
      </c>
      <c r="D11" s="5"/>
      <c r="E11" s="5"/>
      <c r="F11" s="24">
        <f t="shared" si="0"/>
        <v>0</v>
      </c>
      <c r="G11" s="30"/>
      <c r="I11" s="9">
        <f t="shared" si="4"/>
        <v>7</v>
      </c>
      <c r="J11" s="17">
        <f>+'Merkez Stok'!C10</f>
        <v>0</v>
      </c>
      <c r="K11" s="5"/>
      <c r="L11" s="5"/>
      <c r="M11" s="24">
        <f t="shared" si="1"/>
        <v>0</v>
      </c>
      <c r="N11" s="30"/>
      <c r="O11" s="34"/>
      <c r="P11" s="9">
        <f t="shared" si="5"/>
        <v>7</v>
      </c>
      <c r="Q11" s="17">
        <f>+'Merkez Stok'!C10</f>
        <v>0</v>
      </c>
      <c r="R11" s="5"/>
      <c r="S11" s="5"/>
      <c r="T11" s="24">
        <f t="shared" si="2"/>
        <v>0</v>
      </c>
      <c r="U11" s="38"/>
      <c r="V11" s="30"/>
    </row>
    <row r="12" spans="2:22" ht="15" customHeight="1">
      <c r="B12" s="9">
        <f t="shared" si="3"/>
        <v>8</v>
      </c>
      <c r="C12" s="17">
        <f>+'Merkez Stok'!C11</f>
        <v>0</v>
      </c>
      <c r="D12" s="5"/>
      <c r="E12" s="5"/>
      <c r="F12" s="24">
        <f t="shared" si="0"/>
        <v>0</v>
      </c>
      <c r="G12" s="30"/>
      <c r="I12" s="9">
        <f t="shared" si="4"/>
        <v>8</v>
      </c>
      <c r="J12" s="17">
        <f>+'Merkez Stok'!C11</f>
        <v>0</v>
      </c>
      <c r="K12" s="5"/>
      <c r="L12" s="5"/>
      <c r="M12" s="24">
        <f t="shared" si="1"/>
        <v>0</v>
      </c>
      <c r="N12" s="30"/>
      <c r="O12" s="34"/>
      <c r="P12" s="9">
        <f t="shared" si="5"/>
        <v>8</v>
      </c>
      <c r="Q12" s="17">
        <f>+'Merkez Stok'!C11</f>
        <v>0</v>
      </c>
      <c r="R12" s="5"/>
      <c r="S12" s="5"/>
      <c r="T12" s="24">
        <f t="shared" si="2"/>
        <v>0</v>
      </c>
      <c r="U12" s="38"/>
      <c r="V12" s="30"/>
    </row>
    <row r="13" spans="2:22" ht="15" customHeight="1">
      <c r="B13" s="9">
        <f t="shared" si="3"/>
        <v>9</v>
      </c>
      <c r="C13" s="17">
        <f>+'Merkez Stok'!C12</f>
        <v>0</v>
      </c>
      <c r="D13" s="5"/>
      <c r="E13" s="5"/>
      <c r="F13" s="24">
        <f t="shared" si="0"/>
        <v>0</v>
      </c>
      <c r="G13" s="30"/>
      <c r="I13" s="9">
        <f t="shared" si="4"/>
        <v>9</v>
      </c>
      <c r="J13" s="17">
        <f>+'Merkez Stok'!C12</f>
        <v>0</v>
      </c>
      <c r="K13" s="5"/>
      <c r="L13" s="5"/>
      <c r="M13" s="24">
        <f t="shared" si="1"/>
        <v>0</v>
      </c>
      <c r="N13" s="30"/>
      <c r="O13" s="34"/>
      <c r="P13" s="9">
        <f t="shared" si="5"/>
        <v>9</v>
      </c>
      <c r="Q13" s="17">
        <f>+'Merkez Stok'!C12</f>
        <v>0</v>
      </c>
      <c r="R13" s="5"/>
      <c r="S13" s="5"/>
      <c r="T13" s="24">
        <f t="shared" si="2"/>
        <v>0</v>
      </c>
      <c r="U13" s="38"/>
      <c r="V13" s="30"/>
    </row>
    <row r="14" spans="2:22" ht="15" customHeight="1">
      <c r="B14" s="9">
        <f t="shared" si="3"/>
        <v>10</v>
      </c>
      <c r="C14" s="17">
        <f>+'Merkez Stok'!C13</f>
        <v>0</v>
      </c>
      <c r="D14" s="5"/>
      <c r="E14" s="5"/>
      <c r="F14" s="24">
        <f t="shared" si="0"/>
        <v>0</v>
      </c>
      <c r="G14" s="30"/>
      <c r="I14" s="9">
        <f t="shared" si="4"/>
        <v>10</v>
      </c>
      <c r="J14" s="17">
        <f>+'Merkez Stok'!C13</f>
        <v>0</v>
      </c>
      <c r="K14" s="5"/>
      <c r="L14" s="5"/>
      <c r="M14" s="24">
        <f t="shared" si="1"/>
        <v>0</v>
      </c>
      <c r="N14" s="30"/>
      <c r="O14" s="34"/>
      <c r="P14" s="9">
        <f t="shared" si="5"/>
        <v>10</v>
      </c>
      <c r="Q14" s="17">
        <f>+'Merkez Stok'!C13</f>
        <v>0</v>
      </c>
      <c r="R14" s="5"/>
      <c r="S14" s="5"/>
      <c r="T14" s="24">
        <f t="shared" si="2"/>
        <v>0</v>
      </c>
      <c r="U14" s="38"/>
      <c r="V14" s="30"/>
    </row>
    <row r="15" spans="2:22" ht="15" customHeight="1">
      <c r="B15" s="9">
        <f t="shared" si="3"/>
        <v>11</v>
      </c>
      <c r="C15" s="17">
        <f>+'Merkez Stok'!C14</f>
        <v>0</v>
      </c>
      <c r="D15" s="5"/>
      <c r="E15" s="5"/>
      <c r="F15" s="24">
        <f t="shared" si="0"/>
        <v>0</v>
      </c>
      <c r="G15" s="30"/>
      <c r="I15" s="9">
        <f t="shared" si="4"/>
        <v>11</v>
      </c>
      <c r="J15" s="17">
        <f>+'Merkez Stok'!C14</f>
        <v>0</v>
      </c>
      <c r="K15" s="5"/>
      <c r="L15" s="5"/>
      <c r="M15" s="24">
        <f t="shared" si="1"/>
        <v>0</v>
      </c>
      <c r="N15" s="30"/>
      <c r="O15" s="34"/>
      <c r="P15" s="9">
        <f t="shared" si="5"/>
        <v>11</v>
      </c>
      <c r="Q15" s="17">
        <f>+'Merkez Stok'!C14</f>
        <v>0</v>
      </c>
      <c r="R15" s="5"/>
      <c r="S15" s="5"/>
      <c r="T15" s="24">
        <f t="shared" si="2"/>
        <v>0</v>
      </c>
      <c r="U15" s="38"/>
      <c r="V15" s="30"/>
    </row>
    <row r="16" spans="2:22" ht="15" customHeight="1">
      <c r="B16" s="9">
        <f t="shared" si="3"/>
        <v>12</v>
      </c>
      <c r="C16" s="17">
        <f>+'Merkez Stok'!C15</f>
        <v>0</v>
      </c>
      <c r="D16" s="5"/>
      <c r="E16" s="5"/>
      <c r="F16" s="24">
        <f t="shared" si="0"/>
        <v>0</v>
      </c>
      <c r="G16" s="30"/>
      <c r="I16" s="9">
        <f t="shared" si="4"/>
        <v>12</v>
      </c>
      <c r="J16" s="17">
        <f>+'Merkez Stok'!C15</f>
        <v>0</v>
      </c>
      <c r="K16" s="5"/>
      <c r="L16" s="5"/>
      <c r="M16" s="24">
        <f t="shared" si="1"/>
        <v>0</v>
      </c>
      <c r="N16" s="30"/>
      <c r="O16" s="34"/>
      <c r="P16" s="9">
        <f t="shared" si="5"/>
        <v>12</v>
      </c>
      <c r="Q16" s="17">
        <f>+'Merkez Stok'!C15</f>
        <v>0</v>
      </c>
      <c r="R16" s="5"/>
      <c r="S16" s="5"/>
      <c r="T16" s="24">
        <f t="shared" si="2"/>
        <v>0</v>
      </c>
      <c r="U16" s="38"/>
      <c r="V16" s="30"/>
    </row>
    <row r="17" spans="2:22" ht="15" customHeight="1">
      <c r="B17" s="9">
        <f t="shared" si="3"/>
        <v>13</v>
      </c>
      <c r="C17" s="17">
        <f>+'Merkez Stok'!C16</f>
        <v>0</v>
      </c>
      <c r="D17" s="5"/>
      <c r="E17" s="5"/>
      <c r="F17" s="24">
        <f t="shared" si="0"/>
        <v>0</v>
      </c>
      <c r="G17" s="30"/>
      <c r="I17" s="9">
        <f t="shared" si="4"/>
        <v>13</v>
      </c>
      <c r="J17" s="17">
        <f>+'Merkez Stok'!C16</f>
        <v>0</v>
      </c>
      <c r="K17" s="5"/>
      <c r="L17" s="5"/>
      <c r="M17" s="24">
        <f t="shared" si="1"/>
        <v>0</v>
      </c>
      <c r="N17" s="30"/>
      <c r="O17" s="34"/>
      <c r="P17" s="9">
        <f t="shared" si="5"/>
        <v>13</v>
      </c>
      <c r="Q17" s="17">
        <f>+'Merkez Stok'!C16</f>
        <v>0</v>
      </c>
      <c r="R17" s="5"/>
      <c r="S17" s="5"/>
      <c r="T17" s="24">
        <f t="shared" si="2"/>
        <v>0</v>
      </c>
      <c r="U17" s="38"/>
      <c r="V17" s="30"/>
    </row>
    <row r="18" spans="2:22" ht="15" customHeight="1">
      <c r="B18" s="9">
        <f t="shared" si="3"/>
        <v>14</v>
      </c>
      <c r="C18" s="17">
        <f>+'Merkez Stok'!C17</f>
        <v>0</v>
      </c>
      <c r="D18" s="5"/>
      <c r="E18" s="5"/>
      <c r="F18" s="24">
        <f t="shared" si="0"/>
        <v>0</v>
      </c>
      <c r="G18" s="30"/>
      <c r="I18" s="9">
        <f t="shared" si="4"/>
        <v>14</v>
      </c>
      <c r="J18" s="17">
        <f>+'Merkez Stok'!C17</f>
        <v>0</v>
      </c>
      <c r="K18" s="5"/>
      <c r="L18" s="5"/>
      <c r="M18" s="24">
        <f t="shared" si="1"/>
        <v>0</v>
      </c>
      <c r="N18" s="30"/>
      <c r="O18" s="34"/>
      <c r="P18" s="9">
        <f t="shared" si="5"/>
        <v>14</v>
      </c>
      <c r="Q18" s="17">
        <f>+'Merkez Stok'!C17</f>
        <v>0</v>
      </c>
      <c r="R18" s="5"/>
      <c r="S18" s="5"/>
      <c r="T18" s="24">
        <f t="shared" si="2"/>
        <v>0</v>
      </c>
      <c r="U18" s="38"/>
      <c r="V18" s="30"/>
    </row>
    <row r="19" spans="2:22" ht="15" customHeight="1">
      <c r="B19" s="9">
        <f t="shared" si="3"/>
        <v>15</v>
      </c>
      <c r="C19" s="17">
        <f>+'Merkez Stok'!C18</f>
        <v>0</v>
      </c>
      <c r="D19" s="5"/>
      <c r="E19" s="5"/>
      <c r="F19" s="24">
        <f t="shared" si="0"/>
        <v>0</v>
      </c>
      <c r="G19" s="30"/>
      <c r="I19" s="9">
        <f t="shared" si="4"/>
        <v>15</v>
      </c>
      <c r="J19" s="17">
        <f>+'Merkez Stok'!C18</f>
        <v>0</v>
      </c>
      <c r="K19" s="5"/>
      <c r="L19" s="5"/>
      <c r="M19" s="24">
        <f t="shared" si="1"/>
        <v>0</v>
      </c>
      <c r="N19" s="30"/>
      <c r="O19" s="34"/>
      <c r="P19" s="9">
        <f t="shared" si="5"/>
        <v>15</v>
      </c>
      <c r="Q19" s="17">
        <f>+'Merkez Stok'!C18</f>
        <v>0</v>
      </c>
      <c r="R19" s="5"/>
      <c r="S19" s="5"/>
      <c r="T19" s="24">
        <f t="shared" si="2"/>
        <v>0</v>
      </c>
      <c r="U19" s="38"/>
      <c r="V19" s="30"/>
    </row>
    <row r="20" spans="2:22" ht="15" customHeight="1">
      <c r="B20" s="9">
        <f t="shared" si="3"/>
        <v>16</v>
      </c>
      <c r="C20" s="17">
        <f>+'Merkez Stok'!C19</f>
        <v>0</v>
      </c>
      <c r="D20" s="5"/>
      <c r="E20" s="5"/>
      <c r="F20" s="24">
        <f t="shared" si="0"/>
        <v>0</v>
      </c>
      <c r="G20" s="30"/>
      <c r="I20" s="9">
        <f t="shared" si="4"/>
        <v>16</v>
      </c>
      <c r="J20" s="17">
        <f>+'Merkez Stok'!C19</f>
        <v>0</v>
      </c>
      <c r="K20" s="5"/>
      <c r="L20" s="5"/>
      <c r="M20" s="24">
        <f t="shared" si="1"/>
        <v>0</v>
      </c>
      <c r="N20" s="30"/>
      <c r="O20" s="34"/>
      <c r="P20" s="9">
        <f t="shared" si="5"/>
        <v>16</v>
      </c>
      <c r="Q20" s="17">
        <f>+'Merkez Stok'!C19</f>
        <v>0</v>
      </c>
      <c r="R20" s="5"/>
      <c r="S20" s="5"/>
      <c r="T20" s="24">
        <f t="shared" si="2"/>
        <v>0</v>
      </c>
      <c r="U20" s="38"/>
      <c r="V20" s="30"/>
    </row>
    <row r="21" spans="2:22" ht="15" customHeight="1">
      <c r="B21" s="9">
        <f>+B20+1</f>
        <v>17</v>
      </c>
      <c r="C21" s="17">
        <f>+'Merkez Stok'!C20</f>
        <v>0</v>
      </c>
      <c r="D21" s="5"/>
      <c r="E21" s="5"/>
      <c r="F21" s="24">
        <f t="shared" si="0"/>
        <v>0</v>
      </c>
      <c r="G21" s="30"/>
      <c r="I21" s="9">
        <f t="shared" si="4"/>
        <v>17</v>
      </c>
      <c r="J21" s="17">
        <f>+'Merkez Stok'!C20</f>
        <v>0</v>
      </c>
      <c r="K21" s="5"/>
      <c r="L21" s="5"/>
      <c r="M21" s="24">
        <f t="shared" si="1"/>
        <v>0</v>
      </c>
      <c r="N21" s="30"/>
      <c r="O21" s="34"/>
      <c r="P21" s="9">
        <f t="shared" si="5"/>
        <v>17</v>
      </c>
      <c r="Q21" s="17">
        <f>+'Merkez Stok'!C20</f>
        <v>0</v>
      </c>
      <c r="R21" s="5"/>
      <c r="S21" s="5"/>
      <c r="T21" s="24">
        <f t="shared" si="2"/>
        <v>0</v>
      </c>
      <c r="U21" s="38"/>
      <c r="V21" s="30"/>
    </row>
    <row r="22" spans="2:22" ht="15" customHeight="1">
      <c r="B22" s="9">
        <f>+B21+1</f>
        <v>18</v>
      </c>
      <c r="C22" s="17">
        <f>+'Merkez Stok'!C21</f>
        <v>0</v>
      </c>
      <c r="D22" s="5"/>
      <c r="E22" s="5"/>
      <c r="F22" s="24">
        <f t="shared" si="0"/>
        <v>0</v>
      </c>
      <c r="G22" s="30"/>
      <c r="I22" s="9">
        <f t="shared" si="4"/>
        <v>18</v>
      </c>
      <c r="J22" s="17">
        <f>+'Merkez Stok'!C21</f>
        <v>0</v>
      </c>
      <c r="K22" s="5"/>
      <c r="L22" s="5"/>
      <c r="M22" s="24">
        <f t="shared" si="1"/>
        <v>0</v>
      </c>
      <c r="N22" s="30"/>
      <c r="O22" s="34"/>
      <c r="P22" s="9">
        <f t="shared" si="5"/>
        <v>18</v>
      </c>
      <c r="Q22" s="17">
        <f>+'Merkez Stok'!C21</f>
        <v>0</v>
      </c>
      <c r="R22" s="5"/>
      <c r="S22" s="5"/>
      <c r="T22" s="24">
        <f t="shared" si="2"/>
        <v>0</v>
      </c>
      <c r="U22" s="38"/>
      <c r="V22" s="30"/>
    </row>
    <row r="23" spans="2:22" ht="15" customHeight="1">
      <c r="B23" s="9">
        <f>+B22+1</f>
        <v>19</v>
      </c>
      <c r="C23" s="17">
        <f>+'Merkez Stok'!C22</f>
        <v>0</v>
      </c>
      <c r="D23" s="5"/>
      <c r="E23" s="5"/>
      <c r="F23" s="24">
        <f t="shared" si="0"/>
        <v>0</v>
      </c>
      <c r="G23" s="30"/>
      <c r="I23" s="9">
        <f t="shared" si="4"/>
        <v>19</v>
      </c>
      <c r="J23" s="17">
        <f>+'Merkez Stok'!C22</f>
        <v>0</v>
      </c>
      <c r="K23" s="5"/>
      <c r="L23" s="5"/>
      <c r="M23" s="24">
        <f t="shared" si="1"/>
        <v>0</v>
      </c>
      <c r="N23" s="30"/>
      <c r="O23" s="34"/>
      <c r="P23" s="9">
        <f t="shared" si="5"/>
        <v>19</v>
      </c>
      <c r="Q23" s="17">
        <f>+'Merkez Stok'!C22</f>
        <v>0</v>
      </c>
      <c r="R23" s="5"/>
      <c r="S23" s="5"/>
      <c r="T23" s="24">
        <f t="shared" si="2"/>
        <v>0</v>
      </c>
      <c r="U23" s="38"/>
      <c r="V23" s="30"/>
    </row>
    <row r="24" spans="2:22" ht="15" customHeight="1" thickBot="1">
      <c r="B24" s="18">
        <f>+B23+1</f>
        <v>20</v>
      </c>
      <c r="C24" s="17">
        <f>+'Merkez Stok'!C23</f>
        <v>0</v>
      </c>
      <c r="D24" s="20"/>
      <c r="E24" s="20"/>
      <c r="F24" s="25">
        <f t="shared" si="0"/>
        <v>0</v>
      </c>
      <c r="G24" s="30"/>
      <c r="I24" s="18">
        <f t="shared" si="4"/>
        <v>20</v>
      </c>
      <c r="J24" s="17">
        <f>+'Merkez Stok'!C23</f>
        <v>0</v>
      </c>
      <c r="K24" s="20"/>
      <c r="L24" s="20"/>
      <c r="M24" s="25">
        <f t="shared" si="1"/>
        <v>0</v>
      </c>
      <c r="N24" s="30"/>
      <c r="O24" s="34"/>
      <c r="P24" s="18">
        <f t="shared" si="5"/>
        <v>20</v>
      </c>
      <c r="Q24" s="17">
        <f>+'Merkez Stok'!C23</f>
        <v>0</v>
      </c>
      <c r="R24" s="20"/>
      <c r="S24" s="20"/>
      <c r="T24" s="25">
        <f t="shared" si="2"/>
        <v>0</v>
      </c>
      <c r="U24" s="38"/>
      <c r="V24" s="30"/>
    </row>
    <row r="25" spans="2:22" ht="22.5" customHeight="1" thickBot="1">
      <c r="B25" s="151" t="s">
        <v>8</v>
      </c>
      <c r="C25" s="152"/>
      <c r="D25" s="22">
        <f>SUM(D5:D24)</f>
        <v>0</v>
      </c>
      <c r="E25" s="22">
        <f>SUM(E5:E24)</f>
        <v>0</v>
      </c>
      <c r="F25" s="26">
        <f>SUM(F5:F24)</f>
        <v>0</v>
      </c>
      <c r="G25" s="23">
        <f>SUM(G5:G24)</f>
        <v>0</v>
      </c>
      <c r="I25" s="151" t="s">
        <v>8</v>
      </c>
      <c r="J25" s="152"/>
      <c r="K25" s="22">
        <f>SUM(K5:K24)</f>
        <v>0</v>
      </c>
      <c r="L25" s="22">
        <f>SUM(L5:L24)</f>
        <v>0</v>
      </c>
      <c r="M25" s="26">
        <f>SUM(M5:M24)</f>
        <v>0</v>
      </c>
      <c r="N25" s="23">
        <f>SUM(N5:N24)</f>
        <v>0</v>
      </c>
      <c r="O25" s="37"/>
      <c r="P25" s="151" t="s">
        <v>8</v>
      </c>
      <c r="Q25" s="152"/>
      <c r="R25" s="22">
        <f>SUM(R5:R24)</f>
        <v>0</v>
      </c>
      <c r="S25" s="22">
        <f>SUM(S5:S24)</f>
        <v>0</v>
      </c>
      <c r="T25" s="26">
        <f>SUM(T5:T24)</f>
        <v>0</v>
      </c>
      <c r="U25" s="26">
        <f>SUM(U5:U24)</f>
        <v>0</v>
      </c>
      <c r="V25" s="23">
        <f>SUM(V5:V24)</f>
        <v>0</v>
      </c>
    </row>
    <row r="26" spans="2:22" ht="22.5" customHeight="1" thickBot="1">
      <c r="B26" s="145" t="s">
        <v>28</v>
      </c>
      <c r="C26" s="146"/>
      <c r="D26" s="146"/>
      <c r="E26" s="146"/>
      <c r="F26" s="27"/>
      <c r="G26" s="31"/>
      <c r="I26" s="145" t="s">
        <v>28</v>
      </c>
      <c r="J26" s="146"/>
      <c r="K26" s="146"/>
      <c r="L26" s="146"/>
      <c r="M26" s="27"/>
      <c r="N26" s="31"/>
      <c r="O26" s="36"/>
      <c r="P26" s="145" t="s">
        <v>28</v>
      </c>
      <c r="Q26" s="146"/>
      <c r="R26" s="146"/>
      <c r="S26" s="146"/>
      <c r="T26" s="27"/>
      <c r="U26" s="39"/>
      <c r="V26" s="31"/>
    </row>
    <row r="29" spans="2:22" ht="16.5" customHeight="1" thickBot="1">
      <c r="B29" s="32">
        <f>+B2+1</f>
        <v>42431</v>
      </c>
    </row>
    <row r="30" spans="2:22" ht="24" customHeight="1" thickBot="1">
      <c r="B30" s="148" t="s">
        <v>20</v>
      </c>
      <c r="C30" s="149"/>
      <c r="D30" s="149"/>
      <c r="E30" s="149"/>
      <c r="F30" s="149"/>
      <c r="G30" s="150"/>
      <c r="I30" s="148" t="s">
        <v>21</v>
      </c>
      <c r="J30" s="149"/>
      <c r="K30" s="149"/>
      <c r="L30" s="149"/>
      <c r="M30" s="149"/>
      <c r="N30" s="150"/>
      <c r="O30" s="35"/>
      <c r="P30" s="148" t="s">
        <v>22</v>
      </c>
      <c r="Q30" s="149"/>
      <c r="R30" s="149"/>
      <c r="S30" s="149"/>
      <c r="T30" s="149"/>
      <c r="U30" s="150"/>
      <c r="V30" s="28"/>
    </row>
    <row r="31" spans="2:22" s="21" customFormat="1" ht="27.75" customHeight="1">
      <c r="B31" s="40" t="s">
        <v>3</v>
      </c>
      <c r="C31" s="41" t="s">
        <v>10</v>
      </c>
      <c r="D31" s="41" t="s">
        <v>23</v>
      </c>
      <c r="E31" s="41" t="s">
        <v>24</v>
      </c>
      <c r="F31" s="42" t="s">
        <v>25</v>
      </c>
      <c r="G31" s="43" t="s">
        <v>26</v>
      </c>
      <c r="I31" s="40" t="s">
        <v>3</v>
      </c>
      <c r="J31" s="41" t="s">
        <v>10</v>
      </c>
      <c r="K31" s="41" t="s">
        <v>23</v>
      </c>
      <c r="L31" s="41" t="s">
        <v>24</v>
      </c>
      <c r="M31" s="42" t="s">
        <v>25</v>
      </c>
      <c r="N31" s="43" t="s">
        <v>26</v>
      </c>
      <c r="O31" s="33"/>
      <c r="P31" s="40" t="s">
        <v>3</v>
      </c>
      <c r="Q31" s="41" t="s">
        <v>10</v>
      </c>
      <c r="R31" s="41" t="s">
        <v>23</v>
      </c>
      <c r="S31" s="41" t="s">
        <v>24</v>
      </c>
      <c r="T31" s="42" t="s">
        <v>25</v>
      </c>
      <c r="U31" s="44" t="s">
        <v>26</v>
      </c>
      <c r="V31" s="29" t="s">
        <v>27</v>
      </c>
    </row>
    <row r="32" spans="2:22" ht="15" customHeight="1">
      <c r="B32" s="9">
        <v>1</v>
      </c>
      <c r="C32" s="17" t="str">
        <f>+'Merkez Stok'!C4</f>
        <v>Z-Katlama 200 eded</v>
      </c>
      <c r="D32" s="5"/>
      <c r="E32" s="5"/>
      <c r="F32" s="24">
        <f>+D32*E32</f>
        <v>0</v>
      </c>
      <c r="G32" s="30"/>
      <c r="I32" s="9">
        <v>1</v>
      </c>
      <c r="J32" s="17" t="str">
        <f>+'Merkez Stok'!C4</f>
        <v>Z-Katlama 200 eded</v>
      </c>
      <c r="K32" s="5"/>
      <c r="L32" s="5"/>
      <c r="M32" s="24">
        <f>+K32*L32</f>
        <v>0</v>
      </c>
      <c r="N32" s="30"/>
      <c r="O32" s="34"/>
      <c r="P32" s="9">
        <v>1</v>
      </c>
      <c r="Q32" s="17" t="str">
        <f>+'Merkez Stok'!C4</f>
        <v>Z-Katlama 200 eded</v>
      </c>
      <c r="R32" s="5"/>
      <c r="S32" s="5"/>
      <c r="T32" s="24">
        <f>+R32*S32</f>
        <v>0</v>
      </c>
      <c r="U32" s="38"/>
      <c r="V32" s="30"/>
    </row>
    <row r="33" spans="2:22" ht="15" customHeight="1">
      <c r="B33" s="9">
        <f>+B32+1</f>
        <v>2</v>
      </c>
      <c r="C33" s="17">
        <f>+'Merkez Stok'!C5</f>
        <v>0</v>
      </c>
      <c r="D33" s="5"/>
      <c r="E33" s="5"/>
      <c r="F33" s="24">
        <f t="shared" ref="F33:F51" si="6">+D33*E33</f>
        <v>0</v>
      </c>
      <c r="G33" s="30"/>
      <c r="I33" s="9">
        <f>+I32+1</f>
        <v>2</v>
      </c>
      <c r="J33" s="17">
        <f>+'Merkez Stok'!C5</f>
        <v>0</v>
      </c>
      <c r="K33" s="5"/>
      <c r="L33" s="5"/>
      <c r="M33" s="24">
        <f t="shared" ref="M33:M51" si="7">+K33*L33</f>
        <v>0</v>
      </c>
      <c r="N33" s="30"/>
      <c r="O33" s="34"/>
      <c r="P33" s="9">
        <f>+P32+1</f>
        <v>2</v>
      </c>
      <c r="Q33" s="17">
        <f>+'Merkez Stok'!C5</f>
        <v>0</v>
      </c>
      <c r="R33" s="5"/>
      <c r="S33" s="5"/>
      <c r="T33" s="24">
        <f t="shared" ref="T33:T51" si="8">+R33*S33</f>
        <v>0</v>
      </c>
      <c r="U33" s="38"/>
      <c r="V33" s="30"/>
    </row>
    <row r="34" spans="2:22" ht="15" customHeight="1">
      <c r="B34" s="9">
        <f t="shared" ref="B34:B51" si="9">+B33+1</f>
        <v>3</v>
      </c>
      <c r="C34" s="17">
        <f>+'Merkez Stok'!C6</f>
        <v>0</v>
      </c>
      <c r="D34" s="5"/>
      <c r="E34" s="5"/>
      <c r="F34" s="24">
        <f t="shared" si="6"/>
        <v>0</v>
      </c>
      <c r="G34" s="30"/>
      <c r="I34" s="9">
        <f t="shared" ref="I34:I51" si="10">+I33+1</f>
        <v>3</v>
      </c>
      <c r="J34" s="17">
        <f>+'Merkez Stok'!C6</f>
        <v>0</v>
      </c>
      <c r="K34" s="5"/>
      <c r="L34" s="5"/>
      <c r="M34" s="24">
        <f t="shared" si="7"/>
        <v>0</v>
      </c>
      <c r="N34" s="30"/>
      <c r="O34" s="34"/>
      <c r="P34" s="9">
        <f t="shared" ref="P34:P51" si="11">+P33+1</f>
        <v>3</v>
      </c>
      <c r="Q34" s="17">
        <f>+'Merkez Stok'!C6</f>
        <v>0</v>
      </c>
      <c r="R34" s="5"/>
      <c r="S34" s="5"/>
      <c r="T34" s="24">
        <f t="shared" si="8"/>
        <v>0</v>
      </c>
      <c r="U34" s="38"/>
      <c r="V34" s="30"/>
    </row>
    <row r="35" spans="2:22" ht="15" customHeight="1">
      <c r="B35" s="9">
        <f t="shared" si="9"/>
        <v>4</v>
      </c>
      <c r="C35" s="17">
        <f>+'Merkez Stok'!C7</f>
        <v>0</v>
      </c>
      <c r="D35" s="5"/>
      <c r="E35" s="5"/>
      <c r="F35" s="24">
        <f t="shared" si="6"/>
        <v>0</v>
      </c>
      <c r="G35" s="30"/>
      <c r="I35" s="9">
        <f t="shared" si="10"/>
        <v>4</v>
      </c>
      <c r="J35" s="17">
        <f>+'Merkez Stok'!C7</f>
        <v>0</v>
      </c>
      <c r="K35" s="5"/>
      <c r="L35" s="5"/>
      <c r="M35" s="24">
        <f t="shared" si="7"/>
        <v>0</v>
      </c>
      <c r="N35" s="30"/>
      <c r="O35" s="34"/>
      <c r="P35" s="9">
        <f t="shared" si="11"/>
        <v>4</v>
      </c>
      <c r="Q35" s="17">
        <f>+'Merkez Stok'!C7</f>
        <v>0</v>
      </c>
      <c r="R35" s="5"/>
      <c r="S35" s="5"/>
      <c r="T35" s="24">
        <f t="shared" si="8"/>
        <v>0</v>
      </c>
      <c r="U35" s="38"/>
      <c r="V35" s="30"/>
    </row>
    <row r="36" spans="2:22" ht="15" customHeight="1">
      <c r="B36" s="9">
        <f t="shared" si="9"/>
        <v>5</v>
      </c>
      <c r="C36" s="17">
        <f>+'Merkez Stok'!C8</f>
        <v>0</v>
      </c>
      <c r="D36" s="5"/>
      <c r="E36" s="5"/>
      <c r="F36" s="24">
        <f t="shared" si="6"/>
        <v>0</v>
      </c>
      <c r="G36" s="30"/>
      <c r="I36" s="9">
        <f t="shared" si="10"/>
        <v>5</v>
      </c>
      <c r="J36" s="17">
        <f>+'Merkez Stok'!C8</f>
        <v>0</v>
      </c>
      <c r="K36" s="5"/>
      <c r="L36" s="5"/>
      <c r="M36" s="24">
        <f t="shared" si="7"/>
        <v>0</v>
      </c>
      <c r="N36" s="30"/>
      <c r="O36" s="34"/>
      <c r="P36" s="9">
        <f t="shared" si="11"/>
        <v>5</v>
      </c>
      <c r="Q36" s="17">
        <f>+'Merkez Stok'!C8</f>
        <v>0</v>
      </c>
      <c r="R36" s="5"/>
      <c r="S36" s="5"/>
      <c r="T36" s="24">
        <f t="shared" si="8"/>
        <v>0</v>
      </c>
      <c r="U36" s="38"/>
      <c r="V36" s="30"/>
    </row>
    <row r="37" spans="2:22" ht="15" customHeight="1">
      <c r="B37" s="9">
        <f t="shared" si="9"/>
        <v>6</v>
      </c>
      <c r="C37" s="17">
        <f>+'Merkez Stok'!C9</f>
        <v>0</v>
      </c>
      <c r="D37" s="5"/>
      <c r="E37" s="5"/>
      <c r="F37" s="24">
        <f t="shared" si="6"/>
        <v>0</v>
      </c>
      <c r="G37" s="30"/>
      <c r="I37" s="9">
        <f t="shared" si="10"/>
        <v>6</v>
      </c>
      <c r="J37" s="17">
        <f>+'Merkez Stok'!C9</f>
        <v>0</v>
      </c>
      <c r="K37" s="5"/>
      <c r="L37" s="5"/>
      <c r="M37" s="24">
        <f t="shared" si="7"/>
        <v>0</v>
      </c>
      <c r="N37" s="30"/>
      <c r="O37" s="34"/>
      <c r="P37" s="9">
        <f t="shared" si="11"/>
        <v>6</v>
      </c>
      <c r="Q37" s="17">
        <f>+'Merkez Stok'!C9</f>
        <v>0</v>
      </c>
      <c r="R37" s="5"/>
      <c r="S37" s="5"/>
      <c r="T37" s="24">
        <f t="shared" si="8"/>
        <v>0</v>
      </c>
      <c r="U37" s="38"/>
      <c r="V37" s="30"/>
    </row>
    <row r="38" spans="2:22" ht="15" customHeight="1">
      <c r="B38" s="9">
        <f t="shared" si="9"/>
        <v>7</v>
      </c>
      <c r="C38" s="17">
        <f>+'Merkez Stok'!C10</f>
        <v>0</v>
      </c>
      <c r="D38" s="5"/>
      <c r="E38" s="5"/>
      <c r="F38" s="24">
        <f t="shared" si="6"/>
        <v>0</v>
      </c>
      <c r="G38" s="30"/>
      <c r="I38" s="9">
        <f t="shared" si="10"/>
        <v>7</v>
      </c>
      <c r="J38" s="17">
        <f>+'Merkez Stok'!C10</f>
        <v>0</v>
      </c>
      <c r="K38" s="5"/>
      <c r="L38" s="5"/>
      <c r="M38" s="24">
        <f t="shared" si="7"/>
        <v>0</v>
      </c>
      <c r="N38" s="30"/>
      <c r="O38" s="34"/>
      <c r="P38" s="9">
        <f t="shared" si="11"/>
        <v>7</v>
      </c>
      <c r="Q38" s="17">
        <f>+'Merkez Stok'!C10</f>
        <v>0</v>
      </c>
      <c r="R38" s="5"/>
      <c r="S38" s="5"/>
      <c r="T38" s="24">
        <f t="shared" si="8"/>
        <v>0</v>
      </c>
      <c r="U38" s="38"/>
      <c r="V38" s="30"/>
    </row>
    <row r="39" spans="2:22" ht="15" customHeight="1">
      <c r="B39" s="9">
        <f t="shared" si="9"/>
        <v>8</v>
      </c>
      <c r="C39" s="17">
        <f>+'Merkez Stok'!C11</f>
        <v>0</v>
      </c>
      <c r="D39" s="5"/>
      <c r="E39" s="5"/>
      <c r="F39" s="24">
        <f t="shared" si="6"/>
        <v>0</v>
      </c>
      <c r="G39" s="30"/>
      <c r="I39" s="9">
        <f t="shared" si="10"/>
        <v>8</v>
      </c>
      <c r="J39" s="17">
        <f>+'Merkez Stok'!C11</f>
        <v>0</v>
      </c>
      <c r="K39" s="5"/>
      <c r="L39" s="5"/>
      <c r="M39" s="24">
        <f t="shared" si="7"/>
        <v>0</v>
      </c>
      <c r="N39" s="30"/>
      <c r="O39" s="34"/>
      <c r="P39" s="9">
        <f t="shared" si="11"/>
        <v>8</v>
      </c>
      <c r="Q39" s="17">
        <f>+'Merkez Stok'!C11</f>
        <v>0</v>
      </c>
      <c r="R39" s="5"/>
      <c r="S39" s="5"/>
      <c r="T39" s="24">
        <f t="shared" si="8"/>
        <v>0</v>
      </c>
      <c r="U39" s="38"/>
      <c r="V39" s="30"/>
    </row>
    <row r="40" spans="2:22" ht="15" customHeight="1">
      <c r="B40" s="9">
        <f t="shared" si="9"/>
        <v>9</v>
      </c>
      <c r="C40" s="17">
        <f>+'Merkez Stok'!C12</f>
        <v>0</v>
      </c>
      <c r="D40" s="5"/>
      <c r="E40" s="5"/>
      <c r="F40" s="24">
        <f t="shared" si="6"/>
        <v>0</v>
      </c>
      <c r="G40" s="30"/>
      <c r="I40" s="9">
        <f t="shared" si="10"/>
        <v>9</v>
      </c>
      <c r="J40" s="17">
        <f>+'Merkez Stok'!C12</f>
        <v>0</v>
      </c>
      <c r="K40" s="5"/>
      <c r="L40" s="5"/>
      <c r="M40" s="24">
        <f t="shared" si="7"/>
        <v>0</v>
      </c>
      <c r="N40" s="30"/>
      <c r="O40" s="34"/>
      <c r="P40" s="9">
        <f t="shared" si="11"/>
        <v>9</v>
      </c>
      <c r="Q40" s="17">
        <f>+'Merkez Stok'!C12</f>
        <v>0</v>
      </c>
      <c r="R40" s="5"/>
      <c r="S40" s="5"/>
      <c r="T40" s="24">
        <f t="shared" si="8"/>
        <v>0</v>
      </c>
      <c r="U40" s="38"/>
      <c r="V40" s="30"/>
    </row>
    <row r="41" spans="2:22" ht="15" customHeight="1">
      <c r="B41" s="9">
        <f t="shared" si="9"/>
        <v>10</v>
      </c>
      <c r="C41" s="17">
        <f>+'Merkez Stok'!C13</f>
        <v>0</v>
      </c>
      <c r="D41" s="5"/>
      <c r="E41" s="5"/>
      <c r="F41" s="24">
        <f t="shared" si="6"/>
        <v>0</v>
      </c>
      <c r="G41" s="30"/>
      <c r="I41" s="9">
        <f t="shared" si="10"/>
        <v>10</v>
      </c>
      <c r="J41" s="17">
        <f>+'Merkez Stok'!C13</f>
        <v>0</v>
      </c>
      <c r="K41" s="5"/>
      <c r="L41" s="5"/>
      <c r="M41" s="24">
        <f t="shared" si="7"/>
        <v>0</v>
      </c>
      <c r="N41" s="30"/>
      <c r="O41" s="34"/>
      <c r="P41" s="9">
        <f t="shared" si="11"/>
        <v>10</v>
      </c>
      <c r="Q41" s="17">
        <f>+'Merkez Stok'!C13</f>
        <v>0</v>
      </c>
      <c r="R41" s="5"/>
      <c r="S41" s="5"/>
      <c r="T41" s="24">
        <f t="shared" si="8"/>
        <v>0</v>
      </c>
      <c r="U41" s="38"/>
      <c r="V41" s="30"/>
    </row>
    <row r="42" spans="2:22" ht="15" customHeight="1">
      <c r="B42" s="9">
        <f t="shared" si="9"/>
        <v>11</v>
      </c>
      <c r="C42" s="17">
        <f>+'Merkez Stok'!C14</f>
        <v>0</v>
      </c>
      <c r="D42" s="5"/>
      <c r="E42" s="5"/>
      <c r="F42" s="24">
        <f t="shared" si="6"/>
        <v>0</v>
      </c>
      <c r="G42" s="30"/>
      <c r="I42" s="9">
        <f t="shared" si="10"/>
        <v>11</v>
      </c>
      <c r="J42" s="17">
        <f>+'Merkez Stok'!C14</f>
        <v>0</v>
      </c>
      <c r="K42" s="5"/>
      <c r="L42" s="5"/>
      <c r="M42" s="24">
        <f t="shared" si="7"/>
        <v>0</v>
      </c>
      <c r="N42" s="30"/>
      <c r="O42" s="34"/>
      <c r="P42" s="9">
        <f t="shared" si="11"/>
        <v>11</v>
      </c>
      <c r="Q42" s="17">
        <f>+'Merkez Stok'!C14</f>
        <v>0</v>
      </c>
      <c r="R42" s="5"/>
      <c r="S42" s="5"/>
      <c r="T42" s="24">
        <f t="shared" si="8"/>
        <v>0</v>
      </c>
      <c r="U42" s="38"/>
      <c r="V42" s="30"/>
    </row>
    <row r="43" spans="2:22" ht="15" customHeight="1">
      <c r="B43" s="9">
        <f t="shared" si="9"/>
        <v>12</v>
      </c>
      <c r="C43" s="17">
        <f>+'Merkez Stok'!C15</f>
        <v>0</v>
      </c>
      <c r="D43" s="5"/>
      <c r="E43" s="5"/>
      <c r="F43" s="24">
        <f t="shared" si="6"/>
        <v>0</v>
      </c>
      <c r="G43" s="30"/>
      <c r="I43" s="9">
        <f t="shared" si="10"/>
        <v>12</v>
      </c>
      <c r="J43" s="17">
        <f>+'Merkez Stok'!C15</f>
        <v>0</v>
      </c>
      <c r="K43" s="5"/>
      <c r="L43" s="5"/>
      <c r="M43" s="24">
        <f t="shared" si="7"/>
        <v>0</v>
      </c>
      <c r="N43" s="30"/>
      <c r="O43" s="34"/>
      <c r="P43" s="9">
        <f t="shared" si="11"/>
        <v>12</v>
      </c>
      <c r="Q43" s="17">
        <f>+'Merkez Stok'!C15</f>
        <v>0</v>
      </c>
      <c r="R43" s="5"/>
      <c r="S43" s="5"/>
      <c r="T43" s="24">
        <f t="shared" si="8"/>
        <v>0</v>
      </c>
      <c r="U43" s="38"/>
      <c r="V43" s="30"/>
    </row>
    <row r="44" spans="2:22" ht="15" customHeight="1">
      <c r="B44" s="9">
        <f t="shared" si="9"/>
        <v>13</v>
      </c>
      <c r="C44" s="17">
        <f>+'Merkez Stok'!C16</f>
        <v>0</v>
      </c>
      <c r="D44" s="5"/>
      <c r="E44" s="5"/>
      <c r="F44" s="24">
        <f t="shared" si="6"/>
        <v>0</v>
      </c>
      <c r="G44" s="30"/>
      <c r="I44" s="9">
        <f t="shared" si="10"/>
        <v>13</v>
      </c>
      <c r="J44" s="17">
        <f>+'Merkez Stok'!C16</f>
        <v>0</v>
      </c>
      <c r="K44" s="5"/>
      <c r="L44" s="5"/>
      <c r="M44" s="24">
        <f t="shared" si="7"/>
        <v>0</v>
      </c>
      <c r="N44" s="30"/>
      <c r="O44" s="34"/>
      <c r="P44" s="9">
        <f t="shared" si="11"/>
        <v>13</v>
      </c>
      <c r="Q44" s="17">
        <f>+'Merkez Stok'!C16</f>
        <v>0</v>
      </c>
      <c r="R44" s="5"/>
      <c r="S44" s="5"/>
      <c r="T44" s="24">
        <f t="shared" si="8"/>
        <v>0</v>
      </c>
      <c r="U44" s="38"/>
      <c r="V44" s="30"/>
    </row>
    <row r="45" spans="2:22" ht="15" customHeight="1">
      <c r="B45" s="9">
        <f t="shared" si="9"/>
        <v>14</v>
      </c>
      <c r="C45" s="17">
        <f>+'Merkez Stok'!C17</f>
        <v>0</v>
      </c>
      <c r="D45" s="5"/>
      <c r="E45" s="5"/>
      <c r="F45" s="24">
        <f t="shared" si="6"/>
        <v>0</v>
      </c>
      <c r="G45" s="30"/>
      <c r="I45" s="9">
        <f t="shared" si="10"/>
        <v>14</v>
      </c>
      <c r="J45" s="17">
        <f>+'Merkez Stok'!C17</f>
        <v>0</v>
      </c>
      <c r="K45" s="5"/>
      <c r="L45" s="5"/>
      <c r="M45" s="24">
        <f t="shared" si="7"/>
        <v>0</v>
      </c>
      <c r="N45" s="30"/>
      <c r="O45" s="34"/>
      <c r="P45" s="9">
        <f t="shared" si="11"/>
        <v>14</v>
      </c>
      <c r="Q45" s="17">
        <f>+'Merkez Stok'!C17</f>
        <v>0</v>
      </c>
      <c r="R45" s="5"/>
      <c r="S45" s="5"/>
      <c r="T45" s="24">
        <f t="shared" si="8"/>
        <v>0</v>
      </c>
      <c r="U45" s="38"/>
      <c r="V45" s="30"/>
    </row>
    <row r="46" spans="2:22" ht="15" customHeight="1">
      <c r="B46" s="9">
        <f t="shared" si="9"/>
        <v>15</v>
      </c>
      <c r="C46" s="17">
        <f>+'Merkez Stok'!C18</f>
        <v>0</v>
      </c>
      <c r="D46" s="5"/>
      <c r="E46" s="5"/>
      <c r="F46" s="24">
        <f t="shared" si="6"/>
        <v>0</v>
      </c>
      <c r="G46" s="30"/>
      <c r="I46" s="9">
        <f t="shared" si="10"/>
        <v>15</v>
      </c>
      <c r="J46" s="17">
        <f>+'Merkez Stok'!C18</f>
        <v>0</v>
      </c>
      <c r="K46" s="5"/>
      <c r="L46" s="5"/>
      <c r="M46" s="24">
        <f t="shared" si="7"/>
        <v>0</v>
      </c>
      <c r="N46" s="30"/>
      <c r="O46" s="34"/>
      <c r="P46" s="9">
        <f t="shared" si="11"/>
        <v>15</v>
      </c>
      <c r="Q46" s="17">
        <f>+'Merkez Stok'!C18</f>
        <v>0</v>
      </c>
      <c r="R46" s="5"/>
      <c r="S46" s="5"/>
      <c r="T46" s="24">
        <f t="shared" si="8"/>
        <v>0</v>
      </c>
      <c r="U46" s="38"/>
      <c r="V46" s="30"/>
    </row>
    <row r="47" spans="2:22" ht="15" customHeight="1">
      <c r="B47" s="9">
        <f t="shared" si="9"/>
        <v>16</v>
      </c>
      <c r="C47" s="17">
        <f>+'Merkez Stok'!C19</f>
        <v>0</v>
      </c>
      <c r="D47" s="5"/>
      <c r="E47" s="5"/>
      <c r="F47" s="24">
        <f t="shared" si="6"/>
        <v>0</v>
      </c>
      <c r="G47" s="30"/>
      <c r="I47" s="9">
        <f t="shared" si="10"/>
        <v>16</v>
      </c>
      <c r="J47" s="17">
        <f>+'Merkez Stok'!C19</f>
        <v>0</v>
      </c>
      <c r="K47" s="5"/>
      <c r="L47" s="5"/>
      <c r="M47" s="24">
        <f t="shared" si="7"/>
        <v>0</v>
      </c>
      <c r="N47" s="30"/>
      <c r="O47" s="34"/>
      <c r="P47" s="9">
        <f t="shared" si="11"/>
        <v>16</v>
      </c>
      <c r="Q47" s="17">
        <f>+'Merkez Stok'!C19</f>
        <v>0</v>
      </c>
      <c r="R47" s="5"/>
      <c r="S47" s="5"/>
      <c r="T47" s="24">
        <f t="shared" si="8"/>
        <v>0</v>
      </c>
      <c r="U47" s="38"/>
      <c r="V47" s="30"/>
    </row>
    <row r="48" spans="2:22" ht="15" customHeight="1">
      <c r="B48" s="9">
        <f t="shared" si="9"/>
        <v>17</v>
      </c>
      <c r="C48" s="17">
        <f>+'Merkez Stok'!C20</f>
        <v>0</v>
      </c>
      <c r="D48" s="5"/>
      <c r="E48" s="5"/>
      <c r="F48" s="24">
        <f t="shared" si="6"/>
        <v>0</v>
      </c>
      <c r="G48" s="30"/>
      <c r="I48" s="9">
        <f t="shared" si="10"/>
        <v>17</v>
      </c>
      <c r="J48" s="17">
        <f>+'Merkez Stok'!C20</f>
        <v>0</v>
      </c>
      <c r="K48" s="5"/>
      <c r="L48" s="5"/>
      <c r="M48" s="24">
        <f t="shared" si="7"/>
        <v>0</v>
      </c>
      <c r="N48" s="30"/>
      <c r="O48" s="34"/>
      <c r="P48" s="9">
        <f t="shared" si="11"/>
        <v>17</v>
      </c>
      <c r="Q48" s="17">
        <f>+'Merkez Stok'!C20</f>
        <v>0</v>
      </c>
      <c r="R48" s="5"/>
      <c r="S48" s="5"/>
      <c r="T48" s="24">
        <f t="shared" si="8"/>
        <v>0</v>
      </c>
      <c r="U48" s="38"/>
      <c r="V48" s="30"/>
    </row>
    <row r="49" spans="2:22" ht="15" customHeight="1">
      <c r="B49" s="9">
        <f t="shared" si="9"/>
        <v>18</v>
      </c>
      <c r="C49" s="17">
        <f>+'Merkez Stok'!C21</f>
        <v>0</v>
      </c>
      <c r="D49" s="5"/>
      <c r="E49" s="5"/>
      <c r="F49" s="24">
        <f t="shared" si="6"/>
        <v>0</v>
      </c>
      <c r="G49" s="30"/>
      <c r="I49" s="9">
        <f t="shared" si="10"/>
        <v>18</v>
      </c>
      <c r="J49" s="17">
        <f>+'Merkez Stok'!C21</f>
        <v>0</v>
      </c>
      <c r="K49" s="5"/>
      <c r="L49" s="5"/>
      <c r="M49" s="24">
        <f t="shared" si="7"/>
        <v>0</v>
      </c>
      <c r="N49" s="30"/>
      <c r="O49" s="34"/>
      <c r="P49" s="9">
        <f t="shared" si="11"/>
        <v>18</v>
      </c>
      <c r="Q49" s="17">
        <f>+'Merkez Stok'!C21</f>
        <v>0</v>
      </c>
      <c r="R49" s="5"/>
      <c r="S49" s="5"/>
      <c r="T49" s="24">
        <f t="shared" si="8"/>
        <v>0</v>
      </c>
      <c r="U49" s="38"/>
      <c r="V49" s="30"/>
    </row>
    <row r="50" spans="2:22" ht="15" customHeight="1">
      <c r="B50" s="9">
        <f t="shared" si="9"/>
        <v>19</v>
      </c>
      <c r="C50" s="17">
        <f>+'Merkez Stok'!C22</f>
        <v>0</v>
      </c>
      <c r="D50" s="5"/>
      <c r="E50" s="5"/>
      <c r="F50" s="24">
        <f t="shared" si="6"/>
        <v>0</v>
      </c>
      <c r="G50" s="30"/>
      <c r="I50" s="9">
        <f t="shared" si="10"/>
        <v>19</v>
      </c>
      <c r="J50" s="17">
        <f>+'Merkez Stok'!C22</f>
        <v>0</v>
      </c>
      <c r="K50" s="5"/>
      <c r="L50" s="5"/>
      <c r="M50" s="24">
        <f t="shared" si="7"/>
        <v>0</v>
      </c>
      <c r="N50" s="30"/>
      <c r="O50" s="34"/>
      <c r="P50" s="9">
        <f t="shared" si="11"/>
        <v>19</v>
      </c>
      <c r="Q50" s="17">
        <f>+'Merkez Stok'!C22</f>
        <v>0</v>
      </c>
      <c r="R50" s="5"/>
      <c r="S50" s="5"/>
      <c r="T50" s="24">
        <f t="shared" si="8"/>
        <v>0</v>
      </c>
      <c r="U50" s="38"/>
      <c r="V50" s="30"/>
    </row>
    <row r="51" spans="2:22" ht="15" customHeight="1" thickBot="1">
      <c r="B51" s="18">
        <f t="shared" si="9"/>
        <v>20</v>
      </c>
      <c r="C51" s="17">
        <f>+'Merkez Stok'!C23</f>
        <v>0</v>
      </c>
      <c r="D51" s="20"/>
      <c r="E51" s="20"/>
      <c r="F51" s="25">
        <f t="shared" si="6"/>
        <v>0</v>
      </c>
      <c r="G51" s="30"/>
      <c r="I51" s="18">
        <f t="shared" si="10"/>
        <v>20</v>
      </c>
      <c r="J51" s="17">
        <f>+'Merkez Stok'!C23</f>
        <v>0</v>
      </c>
      <c r="K51" s="20"/>
      <c r="L51" s="20"/>
      <c r="M51" s="25">
        <f t="shared" si="7"/>
        <v>0</v>
      </c>
      <c r="N51" s="30"/>
      <c r="O51" s="34"/>
      <c r="P51" s="18">
        <f t="shared" si="11"/>
        <v>20</v>
      </c>
      <c r="Q51" s="17">
        <f>+'Merkez Stok'!C23</f>
        <v>0</v>
      </c>
      <c r="R51" s="20"/>
      <c r="S51" s="20"/>
      <c r="T51" s="25">
        <f t="shared" si="8"/>
        <v>0</v>
      </c>
      <c r="U51" s="38"/>
      <c r="V51" s="30"/>
    </row>
    <row r="52" spans="2:22" ht="22.5" customHeight="1" thickBot="1">
      <c r="B52" s="151" t="s">
        <v>8</v>
      </c>
      <c r="C52" s="152"/>
      <c r="D52" s="22">
        <f>SUM(D32:D51)</f>
        <v>0</v>
      </c>
      <c r="E52" s="22">
        <f>SUM(E32:E51)</f>
        <v>0</v>
      </c>
      <c r="F52" s="26">
        <f>SUM(F32:F51)</f>
        <v>0</v>
      </c>
      <c r="G52" s="23">
        <f>SUM(G32:G51)</f>
        <v>0</v>
      </c>
      <c r="I52" s="151" t="s">
        <v>8</v>
      </c>
      <c r="J52" s="152"/>
      <c r="K52" s="22">
        <f>SUM(K32:K51)</f>
        <v>0</v>
      </c>
      <c r="L52" s="22">
        <f>SUM(L32:L51)</f>
        <v>0</v>
      </c>
      <c r="M52" s="26">
        <f>SUM(M32:M51)</f>
        <v>0</v>
      </c>
      <c r="N52" s="23">
        <f>SUM(N32:N51)</f>
        <v>0</v>
      </c>
      <c r="O52" s="37"/>
      <c r="P52" s="151" t="s">
        <v>8</v>
      </c>
      <c r="Q52" s="152"/>
      <c r="R52" s="22">
        <f>SUM(R32:R51)</f>
        <v>0</v>
      </c>
      <c r="S52" s="22">
        <f>SUM(S32:S51)</f>
        <v>0</v>
      </c>
      <c r="T52" s="26">
        <f>SUM(T32:T51)</f>
        <v>0</v>
      </c>
      <c r="U52" s="26">
        <f>SUM(U32:U51)</f>
        <v>0</v>
      </c>
      <c r="V52" s="23">
        <f>SUM(V32:V51)</f>
        <v>0</v>
      </c>
    </row>
    <row r="53" spans="2:22" ht="22.5" customHeight="1" thickBot="1">
      <c r="B53" s="145" t="s">
        <v>28</v>
      </c>
      <c r="C53" s="146"/>
      <c r="D53" s="146"/>
      <c r="E53" s="146"/>
      <c r="F53" s="27"/>
      <c r="G53" s="31"/>
      <c r="I53" s="145" t="s">
        <v>28</v>
      </c>
      <c r="J53" s="146"/>
      <c r="K53" s="146"/>
      <c r="L53" s="146"/>
      <c r="M53" s="27"/>
      <c r="N53" s="31"/>
      <c r="O53" s="36"/>
      <c r="P53" s="145" t="s">
        <v>28</v>
      </c>
      <c r="Q53" s="146"/>
      <c r="R53" s="146"/>
      <c r="S53" s="146"/>
      <c r="T53" s="27"/>
      <c r="U53" s="39"/>
      <c r="V53" s="31"/>
    </row>
    <row r="56" spans="2:22" ht="16.5" customHeight="1" thickBot="1">
      <c r="B56" s="32">
        <f>+B29+1</f>
        <v>42432</v>
      </c>
    </row>
    <row r="57" spans="2:22" ht="24" customHeight="1" thickBot="1">
      <c r="B57" s="148" t="s">
        <v>20</v>
      </c>
      <c r="C57" s="149"/>
      <c r="D57" s="149"/>
      <c r="E57" s="149"/>
      <c r="F57" s="149"/>
      <c r="G57" s="150"/>
      <c r="I57" s="148" t="s">
        <v>21</v>
      </c>
      <c r="J57" s="149"/>
      <c r="K57" s="149"/>
      <c r="L57" s="149"/>
      <c r="M57" s="149"/>
      <c r="N57" s="150"/>
      <c r="O57" s="35"/>
      <c r="P57" s="148" t="s">
        <v>22</v>
      </c>
      <c r="Q57" s="149"/>
      <c r="R57" s="149"/>
      <c r="S57" s="149"/>
      <c r="T57" s="149"/>
      <c r="U57" s="150"/>
      <c r="V57" s="28"/>
    </row>
    <row r="58" spans="2:22" s="21" customFormat="1" ht="27.75" customHeight="1">
      <c r="B58" s="40" t="s">
        <v>3</v>
      </c>
      <c r="C58" s="41" t="s">
        <v>10</v>
      </c>
      <c r="D58" s="41" t="s">
        <v>23</v>
      </c>
      <c r="E58" s="41" t="s">
        <v>24</v>
      </c>
      <c r="F58" s="42" t="s">
        <v>25</v>
      </c>
      <c r="G58" s="43" t="s">
        <v>26</v>
      </c>
      <c r="I58" s="40" t="s">
        <v>3</v>
      </c>
      <c r="J58" s="41" t="s">
        <v>10</v>
      </c>
      <c r="K58" s="41" t="s">
        <v>23</v>
      </c>
      <c r="L58" s="41" t="s">
        <v>24</v>
      </c>
      <c r="M58" s="42" t="s">
        <v>25</v>
      </c>
      <c r="N58" s="43" t="s">
        <v>26</v>
      </c>
      <c r="O58" s="33"/>
      <c r="P58" s="40" t="s">
        <v>3</v>
      </c>
      <c r="Q58" s="41" t="s">
        <v>10</v>
      </c>
      <c r="R58" s="41" t="s">
        <v>23</v>
      </c>
      <c r="S58" s="41" t="s">
        <v>24</v>
      </c>
      <c r="T58" s="42" t="s">
        <v>25</v>
      </c>
      <c r="U58" s="44" t="s">
        <v>26</v>
      </c>
      <c r="V58" s="29" t="s">
        <v>27</v>
      </c>
    </row>
    <row r="59" spans="2:22" ht="15" customHeight="1">
      <c r="B59" s="9">
        <v>1</v>
      </c>
      <c r="C59" s="17" t="str">
        <f>+'Merkez Stok'!C4</f>
        <v>Z-Katlama 200 eded</v>
      </c>
      <c r="D59" s="5"/>
      <c r="E59" s="5"/>
      <c r="F59" s="24">
        <f>+D59*E59</f>
        <v>0</v>
      </c>
      <c r="G59" s="30"/>
      <c r="I59" s="9">
        <v>1</v>
      </c>
      <c r="J59" s="17" t="str">
        <f>+'Merkez Stok'!C4</f>
        <v>Z-Katlama 200 eded</v>
      </c>
      <c r="K59" s="5"/>
      <c r="L59" s="5"/>
      <c r="M59" s="24">
        <f>+K59*L59</f>
        <v>0</v>
      </c>
      <c r="N59" s="30"/>
      <c r="O59" s="34"/>
      <c r="P59" s="9">
        <v>1</v>
      </c>
      <c r="Q59" s="17" t="str">
        <f>+'Merkez Stok'!C4</f>
        <v>Z-Katlama 200 eded</v>
      </c>
      <c r="R59" s="5"/>
      <c r="S59" s="5"/>
      <c r="T59" s="24">
        <f>+R59*S59</f>
        <v>0</v>
      </c>
      <c r="U59" s="38"/>
      <c r="V59" s="30"/>
    </row>
    <row r="60" spans="2:22" ht="15" customHeight="1">
      <c r="B60" s="9">
        <f>+B59+1</f>
        <v>2</v>
      </c>
      <c r="C60" s="17">
        <f>+'Merkez Stok'!C5</f>
        <v>0</v>
      </c>
      <c r="D60" s="5"/>
      <c r="E60" s="5"/>
      <c r="F60" s="24">
        <f t="shared" ref="F60:F78" si="12">+D60*E60</f>
        <v>0</v>
      </c>
      <c r="G60" s="30"/>
      <c r="I60" s="9">
        <f>+I59+1</f>
        <v>2</v>
      </c>
      <c r="J60" s="17">
        <f>+'Merkez Stok'!C5</f>
        <v>0</v>
      </c>
      <c r="K60" s="5"/>
      <c r="L60" s="5"/>
      <c r="M60" s="24">
        <f t="shared" ref="M60:M78" si="13">+K60*L60</f>
        <v>0</v>
      </c>
      <c r="N60" s="30"/>
      <c r="O60" s="34"/>
      <c r="P60" s="9">
        <f>+P59+1</f>
        <v>2</v>
      </c>
      <c r="Q60" s="17">
        <f>+'Merkez Stok'!C5</f>
        <v>0</v>
      </c>
      <c r="R60" s="5"/>
      <c r="S60" s="5"/>
      <c r="T60" s="24">
        <f t="shared" ref="T60:T78" si="14">+R60*S60</f>
        <v>0</v>
      </c>
      <c r="U60" s="38"/>
      <c r="V60" s="30"/>
    </row>
    <row r="61" spans="2:22" ht="15" customHeight="1">
      <c r="B61" s="9">
        <f t="shared" ref="B61:B78" si="15">+B60+1</f>
        <v>3</v>
      </c>
      <c r="C61" s="17">
        <f>+'Merkez Stok'!C6</f>
        <v>0</v>
      </c>
      <c r="D61" s="5"/>
      <c r="E61" s="5"/>
      <c r="F61" s="24">
        <f t="shared" si="12"/>
        <v>0</v>
      </c>
      <c r="G61" s="30"/>
      <c r="I61" s="9">
        <f t="shared" ref="I61:I78" si="16">+I60+1</f>
        <v>3</v>
      </c>
      <c r="J61" s="17">
        <f>+'Merkez Stok'!C6</f>
        <v>0</v>
      </c>
      <c r="K61" s="5"/>
      <c r="L61" s="5"/>
      <c r="M61" s="24">
        <f t="shared" si="13"/>
        <v>0</v>
      </c>
      <c r="N61" s="30"/>
      <c r="O61" s="34"/>
      <c r="P61" s="9">
        <f t="shared" ref="P61:P78" si="17">+P60+1</f>
        <v>3</v>
      </c>
      <c r="Q61" s="17">
        <f>+'Merkez Stok'!C6</f>
        <v>0</v>
      </c>
      <c r="R61" s="5"/>
      <c r="S61" s="5"/>
      <c r="T61" s="24">
        <f t="shared" si="14"/>
        <v>0</v>
      </c>
      <c r="U61" s="38"/>
      <c r="V61" s="30"/>
    </row>
    <row r="62" spans="2:22" ht="15" customHeight="1">
      <c r="B62" s="9">
        <f t="shared" si="15"/>
        <v>4</v>
      </c>
      <c r="C62" s="17">
        <f>+'Merkez Stok'!C7</f>
        <v>0</v>
      </c>
      <c r="D62" s="5"/>
      <c r="E62" s="5"/>
      <c r="F62" s="24">
        <f t="shared" si="12"/>
        <v>0</v>
      </c>
      <c r="G62" s="30"/>
      <c r="I62" s="9">
        <f t="shared" si="16"/>
        <v>4</v>
      </c>
      <c r="J62" s="17">
        <f>+'Merkez Stok'!C7</f>
        <v>0</v>
      </c>
      <c r="K62" s="5"/>
      <c r="L62" s="5"/>
      <c r="M62" s="24">
        <f t="shared" si="13"/>
        <v>0</v>
      </c>
      <c r="N62" s="30"/>
      <c r="O62" s="34"/>
      <c r="P62" s="9">
        <f t="shared" si="17"/>
        <v>4</v>
      </c>
      <c r="Q62" s="17">
        <f>+'Merkez Stok'!C7</f>
        <v>0</v>
      </c>
      <c r="R62" s="5"/>
      <c r="S62" s="5"/>
      <c r="T62" s="24">
        <f t="shared" si="14"/>
        <v>0</v>
      </c>
      <c r="U62" s="38"/>
      <c r="V62" s="30"/>
    </row>
    <row r="63" spans="2:22" ht="15" customHeight="1">
      <c r="B63" s="9">
        <f t="shared" si="15"/>
        <v>5</v>
      </c>
      <c r="C63" s="17">
        <f>+'Merkez Stok'!C8</f>
        <v>0</v>
      </c>
      <c r="D63" s="5"/>
      <c r="E63" s="5"/>
      <c r="F63" s="24">
        <f t="shared" si="12"/>
        <v>0</v>
      </c>
      <c r="G63" s="30"/>
      <c r="I63" s="9">
        <f t="shared" si="16"/>
        <v>5</v>
      </c>
      <c r="J63" s="17">
        <f>+'Merkez Stok'!C8</f>
        <v>0</v>
      </c>
      <c r="K63" s="5"/>
      <c r="L63" s="5"/>
      <c r="M63" s="24">
        <f t="shared" si="13"/>
        <v>0</v>
      </c>
      <c r="N63" s="30"/>
      <c r="O63" s="34"/>
      <c r="P63" s="9">
        <f t="shared" si="17"/>
        <v>5</v>
      </c>
      <c r="Q63" s="17">
        <f>+'Merkez Stok'!C8</f>
        <v>0</v>
      </c>
      <c r="R63" s="5"/>
      <c r="S63" s="5"/>
      <c r="T63" s="24">
        <f t="shared" si="14"/>
        <v>0</v>
      </c>
      <c r="U63" s="38"/>
      <c r="V63" s="30"/>
    </row>
    <row r="64" spans="2:22" ht="15" customHeight="1">
      <c r="B64" s="9">
        <f t="shared" si="15"/>
        <v>6</v>
      </c>
      <c r="C64" s="17">
        <f>+'Merkez Stok'!C9</f>
        <v>0</v>
      </c>
      <c r="D64" s="5"/>
      <c r="E64" s="5"/>
      <c r="F64" s="24">
        <f t="shared" si="12"/>
        <v>0</v>
      </c>
      <c r="G64" s="30"/>
      <c r="I64" s="9">
        <f t="shared" si="16"/>
        <v>6</v>
      </c>
      <c r="J64" s="17">
        <f>+'Merkez Stok'!C9</f>
        <v>0</v>
      </c>
      <c r="K64" s="5"/>
      <c r="L64" s="5"/>
      <c r="M64" s="24">
        <f t="shared" si="13"/>
        <v>0</v>
      </c>
      <c r="N64" s="30"/>
      <c r="O64" s="34"/>
      <c r="P64" s="9">
        <f t="shared" si="17"/>
        <v>6</v>
      </c>
      <c r="Q64" s="17">
        <f>+'Merkez Stok'!C9</f>
        <v>0</v>
      </c>
      <c r="R64" s="5"/>
      <c r="S64" s="5"/>
      <c r="T64" s="24">
        <f t="shared" si="14"/>
        <v>0</v>
      </c>
      <c r="U64" s="38"/>
      <c r="V64" s="30"/>
    </row>
    <row r="65" spans="2:22" ht="15" customHeight="1">
      <c r="B65" s="9">
        <f t="shared" si="15"/>
        <v>7</v>
      </c>
      <c r="C65" s="17">
        <f>+'Merkez Stok'!C10</f>
        <v>0</v>
      </c>
      <c r="D65" s="5"/>
      <c r="E65" s="5"/>
      <c r="F65" s="24">
        <f t="shared" si="12"/>
        <v>0</v>
      </c>
      <c r="G65" s="30"/>
      <c r="I65" s="9">
        <f t="shared" si="16"/>
        <v>7</v>
      </c>
      <c r="J65" s="17">
        <f>+'Merkez Stok'!C10</f>
        <v>0</v>
      </c>
      <c r="K65" s="5"/>
      <c r="L65" s="5"/>
      <c r="M65" s="24">
        <f t="shared" si="13"/>
        <v>0</v>
      </c>
      <c r="N65" s="30"/>
      <c r="O65" s="34"/>
      <c r="P65" s="9">
        <f t="shared" si="17"/>
        <v>7</v>
      </c>
      <c r="Q65" s="17">
        <f>+'Merkez Stok'!C10</f>
        <v>0</v>
      </c>
      <c r="R65" s="5"/>
      <c r="S65" s="5"/>
      <c r="T65" s="24">
        <f t="shared" si="14"/>
        <v>0</v>
      </c>
      <c r="U65" s="38"/>
      <c r="V65" s="30"/>
    </row>
    <row r="66" spans="2:22" ht="15" customHeight="1">
      <c r="B66" s="9">
        <f t="shared" si="15"/>
        <v>8</v>
      </c>
      <c r="C66" s="17">
        <f>+'Merkez Stok'!C11</f>
        <v>0</v>
      </c>
      <c r="D66" s="5"/>
      <c r="E66" s="5"/>
      <c r="F66" s="24">
        <f t="shared" si="12"/>
        <v>0</v>
      </c>
      <c r="G66" s="30"/>
      <c r="I66" s="9">
        <f t="shared" si="16"/>
        <v>8</v>
      </c>
      <c r="J66" s="17">
        <f>+'Merkez Stok'!C11</f>
        <v>0</v>
      </c>
      <c r="K66" s="5"/>
      <c r="L66" s="5"/>
      <c r="M66" s="24">
        <f t="shared" si="13"/>
        <v>0</v>
      </c>
      <c r="N66" s="30"/>
      <c r="O66" s="34"/>
      <c r="P66" s="9">
        <f t="shared" si="17"/>
        <v>8</v>
      </c>
      <c r="Q66" s="17">
        <f>+'Merkez Stok'!C11</f>
        <v>0</v>
      </c>
      <c r="R66" s="5"/>
      <c r="S66" s="5"/>
      <c r="T66" s="24">
        <f t="shared" si="14"/>
        <v>0</v>
      </c>
      <c r="U66" s="38"/>
      <c r="V66" s="30"/>
    </row>
    <row r="67" spans="2:22" ht="15" customHeight="1">
      <c r="B67" s="9">
        <f t="shared" si="15"/>
        <v>9</v>
      </c>
      <c r="C67" s="17">
        <f>+'Merkez Stok'!C12</f>
        <v>0</v>
      </c>
      <c r="D67" s="5"/>
      <c r="E67" s="5"/>
      <c r="F67" s="24">
        <f t="shared" si="12"/>
        <v>0</v>
      </c>
      <c r="G67" s="30"/>
      <c r="I67" s="9">
        <f t="shared" si="16"/>
        <v>9</v>
      </c>
      <c r="J67" s="17">
        <f>+'Merkez Stok'!C12</f>
        <v>0</v>
      </c>
      <c r="K67" s="5"/>
      <c r="L67" s="5"/>
      <c r="M67" s="24">
        <f t="shared" si="13"/>
        <v>0</v>
      </c>
      <c r="N67" s="30"/>
      <c r="O67" s="34"/>
      <c r="P67" s="9">
        <f t="shared" si="17"/>
        <v>9</v>
      </c>
      <c r="Q67" s="17">
        <f>+'Merkez Stok'!C12</f>
        <v>0</v>
      </c>
      <c r="R67" s="5"/>
      <c r="S67" s="5"/>
      <c r="T67" s="24">
        <f t="shared" si="14"/>
        <v>0</v>
      </c>
      <c r="U67" s="38"/>
      <c r="V67" s="30"/>
    </row>
    <row r="68" spans="2:22" ht="15" customHeight="1">
      <c r="B68" s="9">
        <f t="shared" si="15"/>
        <v>10</v>
      </c>
      <c r="C68" s="17">
        <f>+'Merkez Stok'!C13</f>
        <v>0</v>
      </c>
      <c r="D68" s="5"/>
      <c r="E68" s="5"/>
      <c r="F68" s="24">
        <f t="shared" si="12"/>
        <v>0</v>
      </c>
      <c r="G68" s="30"/>
      <c r="I68" s="9">
        <f t="shared" si="16"/>
        <v>10</v>
      </c>
      <c r="J68" s="17">
        <f>+'Merkez Stok'!C13</f>
        <v>0</v>
      </c>
      <c r="K68" s="5"/>
      <c r="L68" s="5"/>
      <c r="M68" s="24">
        <f t="shared" si="13"/>
        <v>0</v>
      </c>
      <c r="N68" s="30"/>
      <c r="O68" s="34"/>
      <c r="P68" s="9">
        <f t="shared" si="17"/>
        <v>10</v>
      </c>
      <c r="Q68" s="17">
        <f>+'Merkez Stok'!C13</f>
        <v>0</v>
      </c>
      <c r="R68" s="5"/>
      <c r="S68" s="5"/>
      <c r="T68" s="24">
        <f t="shared" si="14"/>
        <v>0</v>
      </c>
      <c r="U68" s="38"/>
      <c r="V68" s="30"/>
    </row>
    <row r="69" spans="2:22" ht="15" customHeight="1">
      <c r="B69" s="9">
        <f t="shared" si="15"/>
        <v>11</v>
      </c>
      <c r="C69" s="17">
        <f>+'Merkez Stok'!C14</f>
        <v>0</v>
      </c>
      <c r="D69" s="5"/>
      <c r="E69" s="5"/>
      <c r="F69" s="24">
        <f t="shared" si="12"/>
        <v>0</v>
      </c>
      <c r="G69" s="30"/>
      <c r="I69" s="9">
        <f t="shared" si="16"/>
        <v>11</v>
      </c>
      <c r="J69" s="17">
        <f>+'Merkez Stok'!C14</f>
        <v>0</v>
      </c>
      <c r="K69" s="5"/>
      <c r="L69" s="5"/>
      <c r="M69" s="24">
        <f t="shared" si="13"/>
        <v>0</v>
      </c>
      <c r="N69" s="30"/>
      <c r="O69" s="34"/>
      <c r="P69" s="9">
        <f t="shared" si="17"/>
        <v>11</v>
      </c>
      <c r="Q69" s="17">
        <f>+'Merkez Stok'!C14</f>
        <v>0</v>
      </c>
      <c r="R69" s="5"/>
      <c r="S69" s="5"/>
      <c r="T69" s="24">
        <f t="shared" si="14"/>
        <v>0</v>
      </c>
      <c r="U69" s="38"/>
      <c r="V69" s="30"/>
    </row>
    <row r="70" spans="2:22" ht="15" customHeight="1">
      <c r="B70" s="9">
        <f t="shared" si="15"/>
        <v>12</v>
      </c>
      <c r="C70" s="17">
        <f>+'Merkez Stok'!C15</f>
        <v>0</v>
      </c>
      <c r="D70" s="5"/>
      <c r="E70" s="5"/>
      <c r="F70" s="24">
        <f t="shared" si="12"/>
        <v>0</v>
      </c>
      <c r="G70" s="30"/>
      <c r="I70" s="9">
        <f t="shared" si="16"/>
        <v>12</v>
      </c>
      <c r="J70" s="17">
        <f>+'Merkez Stok'!C15</f>
        <v>0</v>
      </c>
      <c r="K70" s="5"/>
      <c r="L70" s="5"/>
      <c r="M70" s="24">
        <f t="shared" si="13"/>
        <v>0</v>
      </c>
      <c r="N70" s="30"/>
      <c r="O70" s="34"/>
      <c r="P70" s="9">
        <f t="shared" si="17"/>
        <v>12</v>
      </c>
      <c r="Q70" s="17">
        <f>+'Merkez Stok'!C15</f>
        <v>0</v>
      </c>
      <c r="R70" s="5"/>
      <c r="S70" s="5"/>
      <c r="T70" s="24">
        <f t="shared" si="14"/>
        <v>0</v>
      </c>
      <c r="U70" s="38"/>
      <c r="V70" s="30"/>
    </row>
    <row r="71" spans="2:22" ht="15" customHeight="1">
      <c r="B71" s="9">
        <f t="shared" si="15"/>
        <v>13</v>
      </c>
      <c r="C71" s="17">
        <f>+'Merkez Stok'!C16</f>
        <v>0</v>
      </c>
      <c r="D71" s="5"/>
      <c r="E71" s="5"/>
      <c r="F71" s="24">
        <f t="shared" si="12"/>
        <v>0</v>
      </c>
      <c r="G71" s="30"/>
      <c r="I71" s="9">
        <f t="shared" si="16"/>
        <v>13</v>
      </c>
      <c r="J71" s="17">
        <f>+'Merkez Stok'!C16</f>
        <v>0</v>
      </c>
      <c r="K71" s="5"/>
      <c r="L71" s="5"/>
      <c r="M71" s="24">
        <f t="shared" si="13"/>
        <v>0</v>
      </c>
      <c r="N71" s="30"/>
      <c r="O71" s="34"/>
      <c r="P71" s="9">
        <f t="shared" si="17"/>
        <v>13</v>
      </c>
      <c r="Q71" s="17">
        <f>+'Merkez Stok'!C16</f>
        <v>0</v>
      </c>
      <c r="R71" s="5"/>
      <c r="S71" s="5"/>
      <c r="T71" s="24">
        <f t="shared" si="14"/>
        <v>0</v>
      </c>
      <c r="U71" s="38"/>
      <c r="V71" s="30"/>
    </row>
    <row r="72" spans="2:22" ht="15" customHeight="1">
      <c r="B72" s="9">
        <f t="shared" si="15"/>
        <v>14</v>
      </c>
      <c r="C72" s="17">
        <f>+'Merkez Stok'!C17</f>
        <v>0</v>
      </c>
      <c r="D72" s="5"/>
      <c r="E72" s="5"/>
      <c r="F72" s="24">
        <f t="shared" si="12"/>
        <v>0</v>
      </c>
      <c r="G72" s="30"/>
      <c r="I72" s="9">
        <f t="shared" si="16"/>
        <v>14</v>
      </c>
      <c r="J72" s="17">
        <f>+'Merkez Stok'!C17</f>
        <v>0</v>
      </c>
      <c r="K72" s="5"/>
      <c r="L72" s="5"/>
      <c r="M72" s="24">
        <f t="shared" si="13"/>
        <v>0</v>
      </c>
      <c r="N72" s="30"/>
      <c r="O72" s="34"/>
      <c r="P72" s="9">
        <f t="shared" si="17"/>
        <v>14</v>
      </c>
      <c r="Q72" s="17">
        <f>+'Merkez Stok'!C17</f>
        <v>0</v>
      </c>
      <c r="R72" s="5"/>
      <c r="S72" s="5"/>
      <c r="T72" s="24">
        <f t="shared" si="14"/>
        <v>0</v>
      </c>
      <c r="U72" s="38"/>
      <c r="V72" s="30"/>
    </row>
    <row r="73" spans="2:22" ht="15" customHeight="1">
      <c r="B73" s="9">
        <f t="shared" si="15"/>
        <v>15</v>
      </c>
      <c r="C73" s="17">
        <f>+'Merkez Stok'!C18</f>
        <v>0</v>
      </c>
      <c r="D73" s="5"/>
      <c r="E73" s="5"/>
      <c r="F73" s="24">
        <f t="shared" si="12"/>
        <v>0</v>
      </c>
      <c r="G73" s="30"/>
      <c r="I73" s="9">
        <f t="shared" si="16"/>
        <v>15</v>
      </c>
      <c r="J73" s="17">
        <f>+'Merkez Stok'!C18</f>
        <v>0</v>
      </c>
      <c r="K73" s="5"/>
      <c r="L73" s="5"/>
      <c r="M73" s="24">
        <f t="shared" si="13"/>
        <v>0</v>
      </c>
      <c r="N73" s="30"/>
      <c r="O73" s="34"/>
      <c r="P73" s="9">
        <f t="shared" si="17"/>
        <v>15</v>
      </c>
      <c r="Q73" s="17">
        <f>+'Merkez Stok'!C18</f>
        <v>0</v>
      </c>
      <c r="R73" s="5"/>
      <c r="S73" s="5"/>
      <c r="T73" s="24">
        <f t="shared" si="14"/>
        <v>0</v>
      </c>
      <c r="U73" s="38"/>
      <c r="V73" s="30"/>
    </row>
    <row r="74" spans="2:22" ht="15" customHeight="1">
      <c r="B74" s="9">
        <f t="shared" si="15"/>
        <v>16</v>
      </c>
      <c r="C74" s="17">
        <f>+'Merkez Stok'!C19</f>
        <v>0</v>
      </c>
      <c r="D74" s="5"/>
      <c r="E74" s="5"/>
      <c r="F74" s="24">
        <f t="shared" si="12"/>
        <v>0</v>
      </c>
      <c r="G74" s="30"/>
      <c r="I74" s="9">
        <f t="shared" si="16"/>
        <v>16</v>
      </c>
      <c r="J74" s="17">
        <f>+'Merkez Stok'!C19</f>
        <v>0</v>
      </c>
      <c r="K74" s="5"/>
      <c r="L74" s="5"/>
      <c r="M74" s="24">
        <f t="shared" si="13"/>
        <v>0</v>
      </c>
      <c r="N74" s="30"/>
      <c r="O74" s="34"/>
      <c r="P74" s="9">
        <f t="shared" si="17"/>
        <v>16</v>
      </c>
      <c r="Q74" s="17">
        <f>+'Merkez Stok'!C19</f>
        <v>0</v>
      </c>
      <c r="R74" s="5"/>
      <c r="S74" s="5"/>
      <c r="T74" s="24">
        <f t="shared" si="14"/>
        <v>0</v>
      </c>
      <c r="U74" s="38"/>
      <c r="V74" s="30"/>
    </row>
    <row r="75" spans="2:22" ht="15" customHeight="1">
      <c r="B75" s="9">
        <f t="shared" si="15"/>
        <v>17</v>
      </c>
      <c r="C75" s="17">
        <f>+'Merkez Stok'!C20</f>
        <v>0</v>
      </c>
      <c r="D75" s="5"/>
      <c r="E75" s="5"/>
      <c r="F75" s="24">
        <f t="shared" si="12"/>
        <v>0</v>
      </c>
      <c r="G75" s="30"/>
      <c r="I75" s="9">
        <f t="shared" si="16"/>
        <v>17</v>
      </c>
      <c r="J75" s="17">
        <f>+'Merkez Stok'!C20</f>
        <v>0</v>
      </c>
      <c r="K75" s="5"/>
      <c r="L75" s="5"/>
      <c r="M75" s="24">
        <f t="shared" si="13"/>
        <v>0</v>
      </c>
      <c r="N75" s="30"/>
      <c r="O75" s="34"/>
      <c r="P75" s="9">
        <f t="shared" si="17"/>
        <v>17</v>
      </c>
      <c r="Q75" s="17">
        <f>+'Merkez Stok'!C20</f>
        <v>0</v>
      </c>
      <c r="R75" s="5"/>
      <c r="S75" s="5"/>
      <c r="T75" s="24">
        <f t="shared" si="14"/>
        <v>0</v>
      </c>
      <c r="U75" s="38"/>
      <c r="V75" s="30"/>
    </row>
    <row r="76" spans="2:22" ht="15" customHeight="1">
      <c r="B76" s="9">
        <f t="shared" si="15"/>
        <v>18</v>
      </c>
      <c r="C76" s="17">
        <f>+'Merkez Stok'!C21</f>
        <v>0</v>
      </c>
      <c r="D76" s="5"/>
      <c r="E76" s="5"/>
      <c r="F76" s="24">
        <f t="shared" si="12"/>
        <v>0</v>
      </c>
      <c r="G76" s="30"/>
      <c r="I76" s="9">
        <f t="shared" si="16"/>
        <v>18</v>
      </c>
      <c r="J76" s="17">
        <f>+'Merkez Stok'!C21</f>
        <v>0</v>
      </c>
      <c r="K76" s="5"/>
      <c r="L76" s="5"/>
      <c r="M76" s="24">
        <f t="shared" si="13"/>
        <v>0</v>
      </c>
      <c r="N76" s="30"/>
      <c r="O76" s="34"/>
      <c r="P76" s="9">
        <f t="shared" si="17"/>
        <v>18</v>
      </c>
      <c r="Q76" s="17">
        <f>+'Merkez Stok'!C21</f>
        <v>0</v>
      </c>
      <c r="R76" s="5"/>
      <c r="S76" s="5"/>
      <c r="T76" s="24">
        <f t="shared" si="14"/>
        <v>0</v>
      </c>
      <c r="U76" s="38"/>
      <c r="V76" s="30"/>
    </row>
    <row r="77" spans="2:22" ht="15" customHeight="1">
      <c r="B77" s="9">
        <f t="shared" si="15"/>
        <v>19</v>
      </c>
      <c r="C77" s="17">
        <f>+'Merkez Stok'!C22</f>
        <v>0</v>
      </c>
      <c r="D77" s="5"/>
      <c r="E77" s="5"/>
      <c r="F77" s="24">
        <f t="shared" si="12"/>
        <v>0</v>
      </c>
      <c r="G77" s="30"/>
      <c r="I77" s="9">
        <f t="shared" si="16"/>
        <v>19</v>
      </c>
      <c r="J77" s="17">
        <f>+'Merkez Stok'!C22</f>
        <v>0</v>
      </c>
      <c r="K77" s="5"/>
      <c r="L77" s="5"/>
      <c r="M77" s="24">
        <f t="shared" si="13"/>
        <v>0</v>
      </c>
      <c r="N77" s="30"/>
      <c r="O77" s="34"/>
      <c r="P77" s="9">
        <f t="shared" si="17"/>
        <v>19</v>
      </c>
      <c r="Q77" s="17">
        <f>+'Merkez Stok'!C22</f>
        <v>0</v>
      </c>
      <c r="R77" s="5"/>
      <c r="S77" s="5"/>
      <c r="T77" s="24">
        <f t="shared" si="14"/>
        <v>0</v>
      </c>
      <c r="U77" s="38"/>
      <c r="V77" s="30"/>
    </row>
    <row r="78" spans="2:22" ht="15" customHeight="1" thickBot="1">
      <c r="B78" s="18">
        <f t="shared" si="15"/>
        <v>20</v>
      </c>
      <c r="C78" s="17">
        <f>+'Merkez Stok'!C23</f>
        <v>0</v>
      </c>
      <c r="D78" s="20"/>
      <c r="E78" s="20"/>
      <c r="F78" s="25">
        <f t="shared" si="12"/>
        <v>0</v>
      </c>
      <c r="G78" s="30"/>
      <c r="I78" s="18">
        <f t="shared" si="16"/>
        <v>20</v>
      </c>
      <c r="J78" s="17">
        <f>+'Merkez Stok'!C23</f>
        <v>0</v>
      </c>
      <c r="K78" s="20"/>
      <c r="L78" s="20"/>
      <c r="M78" s="25">
        <f t="shared" si="13"/>
        <v>0</v>
      </c>
      <c r="N78" s="30"/>
      <c r="O78" s="34"/>
      <c r="P78" s="18">
        <f t="shared" si="17"/>
        <v>20</v>
      </c>
      <c r="Q78" s="17">
        <f>+'Merkez Stok'!C23</f>
        <v>0</v>
      </c>
      <c r="R78" s="20"/>
      <c r="S78" s="20"/>
      <c r="T78" s="25">
        <f t="shared" si="14"/>
        <v>0</v>
      </c>
      <c r="U78" s="38"/>
      <c r="V78" s="30"/>
    </row>
    <row r="79" spans="2:22" ht="22.5" customHeight="1" thickBot="1">
      <c r="B79" s="151" t="s">
        <v>8</v>
      </c>
      <c r="C79" s="152"/>
      <c r="D79" s="22">
        <f>SUM(D59:D78)</f>
        <v>0</v>
      </c>
      <c r="E79" s="22">
        <f>SUM(E59:E78)</f>
        <v>0</v>
      </c>
      <c r="F79" s="26">
        <f>SUM(F59:F78)</f>
        <v>0</v>
      </c>
      <c r="G79" s="23">
        <f>SUM(G59:G78)</f>
        <v>0</v>
      </c>
      <c r="I79" s="151" t="s">
        <v>8</v>
      </c>
      <c r="J79" s="152"/>
      <c r="K79" s="22">
        <f>SUM(K59:K78)</f>
        <v>0</v>
      </c>
      <c r="L79" s="22">
        <f>SUM(L59:L78)</f>
        <v>0</v>
      </c>
      <c r="M79" s="26">
        <f>SUM(M59:M78)</f>
        <v>0</v>
      </c>
      <c r="N79" s="23">
        <f>SUM(N59:N78)</f>
        <v>0</v>
      </c>
      <c r="O79" s="37"/>
      <c r="P79" s="151" t="s">
        <v>8</v>
      </c>
      <c r="Q79" s="152"/>
      <c r="R79" s="22">
        <f>SUM(R59:R78)</f>
        <v>0</v>
      </c>
      <c r="S79" s="22">
        <f>SUM(S59:S78)</f>
        <v>0</v>
      </c>
      <c r="T79" s="26">
        <f>SUM(T59:T78)</f>
        <v>0</v>
      </c>
      <c r="U79" s="26">
        <f>SUM(U59:U78)</f>
        <v>0</v>
      </c>
      <c r="V79" s="23">
        <f>SUM(V59:V78)</f>
        <v>0</v>
      </c>
    </row>
    <row r="80" spans="2:22" ht="22.5" customHeight="1" thickBot="1">
      <c r="B80" s="145" t="s">
        <v>28</v>
      </c>
      <c r="C80" s="146"/>
      <c r="D80" s="146"/>
      <c r="E80" s="146"/>
      <c r="F80" s="27"/>
      <c r="G80" s="31"/>
      <c r="I80" s="145" t="s">
        <v>28</v>
      </c>
      <c r="J80" s="146"/>
      <c r="K80" s="146"/>
      <c r="L80" s="146"/>
      <c r="M80" s="27"/>
      <c r="N80" s="31"/>
      <c r="O80" s="36"/>
      <c r="P80" s="145" t="s">
        <v>28</v>
      </c>
      <c r="Q80" s="146"/>
      <c r="R80" s="146"/>
      <c r="S80" s="146"/>
      <c r="T80" s="27"/>
      <c r="U80" s="39"/>
      <c r="V80" s="31"/>
    </row>
    <row r="83" spans="2:22" ht="16.5" customHeight="1" thickBot="1">
      <c r="B83" s="32">
        <f>+B56+1</f>
        <v>42433</v>
      </c>
    </row>
    <row r="84" spans="2:22" ht="24" customHeight="1" thickBot="1">
      <c r="B84" s="148" t="s">
        <v>20</v>
      </c>
      <c r="C84" s="149"/>
      <c r="D84" s="149"/>
      <c r="E84" s="149"/>
      <c r="F84" s="149"/>
      <c r="G84" s="150"/>
      <c r="I84" s="148" t="s">
        <v>21</v>
      </c>
      <c r="J84" s="149"/>
      <c r="K84" s="149"/>
      <c r="L84" s="149"/>
      <c r="M84" s="149"/>
      <c r="N84" s="150"/>
      <c r="O84" s="35"/>
      <c r="P84" s="148" t="s">
        <v>22</v>
      </c>
      <c r="Q84" s="149"/>
      <c r="R84" s="149"/>
      <c r="S84" s="149"/>
      <c r="T84" s="149"/>
      <c r="U84" s="150"/>
      <c r="V84" s="28"/>
    </row>
    <row r="85" spans="2:22" s="21" customFormat="1" ht="27.75" customHeight="1">
      <c r="B85" s="40" t="s">
        <v>3</v>
      </c>
      <c r="C85" s="41" t="s">
        <v>10</v>
      </c>
      <c r="D85" s="41" t="s">
        <v>23</v>
      </c>
      <c r="E85" s="41" t="s">
        <v>24</v>
      </c>
      <c r="F85" s="42" t="s">
        <v>25</v>
      </c>
      <c r="G85" s="43" t="s">
        <v>26</v>
      </c>
      <c r="I85" s="40" t="s">
        <v>3</v>
      </c>
      <c r="J85" s="41" t="s">
        <v>10</v>
      </c>
      <c r="K85" s="41" t="s">
        <v>23</v>
      </c>
      <c r="L85" s="41" t="s">
        <v>24</v>
      </c>
      <c r="M85" s="42" t="s">
        <v>25</v>
      </c>
      <c r="N85" s="43" t="s">
        <v>26</v>
      </c>
      <c r="O85" s="33"/>
      <c r="P85" s="40" t="s">
        <v>3</v>
      </c>
      <c r="Q85" s="41" t="s">
        <v>10</v>
      </c>
      <c r="R85" s="41" t="s">
        <v>23</v>
      </c>
      <c r="S85" s="41" t="s">
        <v>24</v>
      </c>
      <c r="T85" s="42" t="s">
        <v>25</v>
      </c>
      <c r="U85" s="44" t="s">
        <v>26</v>
      </c>
      <c r="V85" s="29" t="s">
        <v>27</v>
      </c>
    </row>
    <row r="86" spans="2:22" ht="15" customHeight="1">
      <c r="B86" s="9">
        <v>1</v>
      </c>
      <c r="C86" s="17" t="str">
        <f>+'Merkez Stok'!C4</f>
        <v>Z-Katlama 200 eded</v>
      </c>
      <c r="D86" s="5"/>
      <c r="E86" s="5"/>
      <c r="F86" s="24">
        <f>+D86*E86</f>
        <v>0</v>
      </c>
      <c r="G86" s="30"/>
      <c r="I86" s="9">
        <v>1</v>
      </c>
      <c r="J86" s="17" t="str">
        <f>+'Merkez Stok'!C4</f>
        <v>Z-Katlama 200 eded</v>
      </c>
      <c r="K86" s="5"/>
      <c r="L86" s="5"/>
      <c r="M86" s="24">
        <f>+K86*L86</f>
        <v>0</v>
      </c>
      <c r="N86" s="30"/>
      <c r="O86" s="34"/>
      <c r="P86" s="9">
        <v>1</v>
      </c>
      <c r="Q86" s="17" t="str">
        <f>+'Merkez Stok'!C4</f>
        <v>Z-Katlama 200 eded</v>
      </c>
      <c r="R86" s="5"/>
      <c r="S86" s="5"/>
      <c r="T86" s="24">
        <f>+R86*S86</f>
        <v>0</v>
      </c>
      <c r="U86" s="38"/>
      <c r="V86" s="30"/>
    </row>
    <row r="87" spans="2:22" ht="15" customHeight="1">
      <c r="B87" s="9">
        <f>+B86+1</f>
        <v>2</v>
      </c>
      <c r="C87" s="17">
        <f>+'Merkez Stok'!C5</f>
        <v>0</v>
      </c>
      <c r="D87" s="5"/>
      <c r="E87" s="5"/>
      <c r="F87" s="24">
        <f t="shared" ref="F87:F105" si="18">+D87*E87</f>
        <v>0</v>
      </c>
      <c r="G87" s="30"/>
      <c r="I87" s="9">
        <f>+I86+1</f>
        <v>2</v>
      </c>
      <c r="J87" s="17">
        <f>+'Merkez Stok'!C5</f>
        <v>0</v>
      </c>
      <c r="K87" s="5"/>
      <c r="L87" s="5"/>
      <c r="M87" s="24">
        <f t="shared" ref="M87:M105" si="19">+K87*L87</f>
        <v>0</v>
      </c>
      <c r="N87" s="30"/>
      <c r="O87" s="34"/>
      <c r="P87" s="9">
        <f>+P86+1</f>
        <v>2</v>
      </c>
      <c r="Q87" s="17">
        <f>+'Merkez Stok'!C5</f>
        <v>0</v>
      </c>
      <c r="R87" s="5"/>
      <c r="S87" s="5"/>
      <c r="T87" s="24">
        <f t="shared" ref="T87:T105" si="20">+R87*S87</f>
        <v>0</v>
      </c>
      <c r="U87" s="38"/>
      <c r="V87" s="30"/>
    </row>
    <row r="88" spans="2:22" ht="15" customHeight="1">
      <c r="B88" s="9">
        <f t="shared" ref="B88:B105" si="21">+B87+1</f>
        <v>3</v>
      </c>
      <c r="C88" s="17">
        <f>+'Merkez Stok'!C6</f>
        <v>0</v>
      </c>
      <c r="D88" s="5"/>
      <c r="E88" s="5"/>
      <c r="F88" s="24">
        <f t="shared" si="18"/>
        <v>0</v>
      </c>
      <c r="G88" s="30"/>
      <c r="I88" s="9">
        <f t="shared" ref="I88:I105" si="22">+I87+1</f>
        <v>3</v>
      </c>
      <c r="J88" s="17">
        <f>+'Merkez Stok'!C6</f>
        <v>0</v>
      </c>
      <c r="K88" s="5"/>
      <c r="L88" s="5"/>
      <c r="M88" s="24">
        <f t="shared" si="19"/>
        <v>0</v>
      </c>
      <c r="N88" s="30"/>
      <c r="O88" s="34"/>
      <c r="P88" s="9">
        <f t="shared" ref="P88:P105" si="23">+P87+1</f>
        <v>3</v>
      </c>
      <c r="Q88" s="17">
        <f>+'Merkez Stok'!C6</f>
        <v>0</v>
      </c>
      <c r="R88" s="5"/>
      <c r="S88" s="5"/>
      <c r="T88" s="24">
        <f t="shared" si="20"/>
        <v>0</v>
      </c>
      <c r="U88" s="38"/>
      <c r="V88" s="30"/>
    </row>
    <row r="89" spans="2:22" ht="15" customHeight="1">
      <c r="B89" s="9">
        <f t="shared" si="21"/>
        <v>4</v>
      </c>
      <c r="C89" s="17">
        <f>+'Merkez Stok'!C7</f>
        <v>0</v>
      </c>
      <c r="D89" s="5">
        <v>30</v>
      </c>
      <c r="E89" s="5">
        <v>3.3</v>
      </c>
      <c r="F89" s="118">
        <f t="shared" si="18"/>
        <v>99</v>
      </c>
      <c r="G89" s="30">
        <v>30</v>
      </c>
      <c r="I89" s="9">
        <f t="shared" si="22"/>
        <v>4</v>
      </c>
      <c r="J89" s="17">
        <f>+'Merkez Stok'!C7</f>
        <v>0</v>
      </c>
      <c r="K89" s="5"/>
      <c r="L89" s="5"/>
      <c r="M89" s="24">
        <f t="shared" si="19"/>
        <v>0</v>
      </c>
      <c r="N89" s="30"/>
      <c r="O89" s="34"/>
      <c r="P89" s="9">
        <f t="shared" si="23"/>
        <v>4</v>
      </c>
      <c r="Q89" s="17">
        <f>+'Merkez Stok'!C7</f>
        <v>0</v>
      </c>
      <c r="R89" s="5"/>
      <c r="S89" s="5"/>
      <c r="T89" s="24">
        <f t="shared" si="20"/>
        <v>0</v>
      </c>
      <c r="U89" s="38"/>
      <c r="V89" s="30"/>
    </row>
    <row r="90" spans="2:22" ht="15" customHeight="1">
      <c r="B90" s="9">
        <f t="shared" si="21"/>
        <v>5</v>
      </c>
      <c r="C90" s="17">
        <f>+'Merkez Stok'!C8</f>
        <v>0</v>
      </c>
      <c r="D90" s="5"/>
      <c r="E90" s="5"/>
      <c r="F90" s="24">
        <f t="shared" si="18"/>
        <v>0</v>
      </c>
      <c r="G90" s="30"/>
      <c r="I90" s="9">
        <f t="shared" si="22"/>
        <v>5</v>
      </c>
      <c r="J90" s="17">
        <f>+'Merkez Stok'!C8</f>
        <v>0</v>
      </c>
      <c r="K90" s="5"/>
      <c r="L90" s="5"/>
      <c r="M90" s="24">
        <f t="shared" si="19"/>
        <v>0</v>
      </c>
      <c r="N90" s="30"/>
      <c r="O90" s="34"/>
      <c r="P90" s="9">
        <f t="shared" si="23"/>
        <v>5</v>
      </c>
      <c r="Q90" s="17">
        <f>+'Merkez Stok'!C8</f>
        <v>0</v>
      </c>
      <c r="R90" s="5"/>
      <c r="S90" s="5"/>
      <c r="T90" s="24">
        <f t="shared" si="20"/>
        <v>0</v>
      </c>
      <c r="U90" s="38"/>
      <c r="V90" s="30"/>
    </row>
    <row r="91" spans="2:22" ht="15" customHeight="1">
      <c r="B91" s="9">
        <f t="shared" si="21"/>
        <v>6</v>
      </c>
      <c r="C91" s="17">
        <f>+'Merkez Stok'!C9</f>
        <v>0</v>
      </c>
      <c r="D91" s="5"/>
      <c r="E91" s="5"/>
      <c r="F91" s="24">
        <f t="shared" si="18"/>
        <v>0</v>
      </c>
      <c r="G91" s="30"/>
      <c r="I91" s="9">
        <f t="shared" si="22"/>
        <v>6</v>
      </c>
      <c r="J91" s="17">
        <f>+'Merkez Stok'!C9</f>
        <v>0</v>
      </c>
      <c r="K91" s="5"/>
      <c r="L91" s="5"/>
      <c r="M91" s="24">
        <f t="shared" si="19"/>
        <v>0</v>
      </c>
      <c r="N91" s="30"/>
      <c r="O91" s="34"/>
      <c r="P91" s="9">
        <f t="shared" si="23"/>
        <v>6</v>
      </c>
      <c r="Q91" s="17">
        <f>+'Merkez Stok'!C9</f>
        <v>0</v>
      </c>
      <c r="R91" s="5"/>
      <c r="S91" s="5"/>
      <c r="T91" s="24">
        <f t="shared" si="20"/>
        <v>0</v>
      </c>
      <c r="U91" s="38"/>
      <c r="V91" s="30"/>
    </row>
    <row r="92" spans="2:22" ht="15" customHeight="1">
      <c r="B92" s="9">
        <f t="shared" si="21"/>
        <v>7</v>
      </c>
      <c r="C92" s="17">
        <f>+'Merkez Stok'!C10</f>
        <v>0</v>
      </c>
      <c r="D92" s="5"/>
      <c r="E92" s="5"/>
      <c r="F92" s="24">
        <f t="shared" si="18"/>
        <v>0</v>
      </c>
      <c r="G92" s="30"/>
      <c r="I92" s="9">
        <f t="shared" si="22"/>
        <v>7</v>
      </c>
      <c r="J92" s="17">
        <f>+'Merkez Stok'!C10</f>
        <v>0</v>
      </c>
      <c r="K92" s="5"/>
      <c r="L92" s="5"/>
      <c r="M92" s="24">
        <f t="shared" si="19"/>
        <v>0</v>
      </c>
      <c r="N92" s="30"/>
      <c r="O92" s="34"/>
      <c r="P92" s="9">
        <f t="shared" si="23"/>
        <v>7</v>
      </c>
      <c r="Q92" s="17">
        <f>+'Merkez Stok'!C10</f>
        <v>0</v>
      </c>
      <c r="R92" s="5"/>
      <c r="S92" s="5"/>
      <c r="T92" s="24">
        <f t="shared" si="20"/>
        <v>0</v>
      </c>
      <c r="U92" s="38"/>
      <c r="V92" s="30"/>
    </row>
    <row r="93" spans="2:22" ht="15" customHeight="1">
      <c r="B93" s="9">
        <f t="shared" si="21"/>
        <v>8</v>
      </c>
      <c r="C93" s="17">
        <f>+'Merkez Stok'!C11</f>
        <v>0</v>
      </c>
      <c r="D93" s="5"/>
      <c r="E93" s="5"/>
      <c r="F93" s="24">
        <f t="shared" si="18"/>
        <v>0</v>
      </c>
      <c r="G93" s="30"/>
      <c r="I93" s="9">
        <f t="shared" si="22"/>
        <v>8</v>
      </c>
      <c r="J93" s="17">
        <f>+'Merkez Stok'!C11</f>
        <v>0</v>
      </c>
      <c r="K93" s="5"/>
      <c r="L93" s="5"/>
      <c r="M93" s="24">
        <f t="shared" si="19"/>
        <v>0</v>
      </c>
      <c r="N93" s="30"/>
      <c r="O93" s="34"/>
      <c r="P93" s="9">
        <f t="shared" si="23"/>
        <v>8</v>
      </c>
      <c r="Q93" s="17">
        <f>+'Merkez Stok'!C11</f>
        <v>0</v>
      </c>
      <c r="R93" s="5"/>
      <c r="S93" s="5"/>
      <c r="T93" s="24">
        <f t="shared" si="20"/>
        <v>0</v>
      </c>
      <c r="U93" s="38"/>
      <c r="V93" s="30"/>
    </row>
    <row r="94" spans="2:22" ht="15" customHeight="1">
      <c r="B94" s="9">
        <f t="shared" si="21"/>
        <v>9</v>
      </c>
      <c r="C94" s="17">
        <f>+'Merkez Stok'!C12</f>
        <v>0</v>
      </c>
      <c r="D94" s="5"/>
      <c r="E94" s="5"/>
      <c r="F94" s="24">
        <f t="shared" si="18"/>
        <v>0</v>
      </c>
      <c r="G94" s="30"/>
      <c r="I94" s="9">
        <f t="shared" si="22"/>
        <v>9</v>
      </c>
      <c r="J94" s="17">
        <f>+'Merkez Stok'!C12</f>
        <v>0</v>
      </c>
      <c r="K94" s="5"/>
      <c r="L94" s="5"/>
      <c r="M94" s="24">
        <f t="shared" si="19"/>
        <v>0</v>
      </c>
      <c r="N94" s="30"/>
      <c r="O94" s="34"/>
      <c r="P94" s="9">
        <f t="shared" si="23"/>
        <v>9</v>
      </c>
      <c r="Q94" s="17">
        <f>+'Merkez Stok'!C12</f>
        <v>0</v>
      </c>
      <c r="R94" s="5"/>
      <c r="S94" s="5"/>
      <c r="T94" s="24">
        <f t="shared" si="20"/>
        <v>0</v>
      </c>
      <c r="U94" s="38"/>
      <c r="V94" s="30"/>
    </row>
    <row r="95" spans="2:22" ht="15" customHeight="1">
      <c r="B95" s="9">
        <f t="shared" si="21"/>
        <v>10</v>
      </c>
      <c r="C95" s="17">
        <f>+'Merkez Stok'!C13</f>
        <v>0</v>
      </c>
      <c r="D95" s="5"/>
      <c r="E95" s="5"/>
      <c r="F95" s="24">
        <f t="shared" si="18"/>
        <v>0</v>
      </c>
      <c r="G95" s="30"/>
      <c r="I95" s="9">
        <f t="shared" si="22"/>
        <v>10</v>
      </c>
      <c r="J95" s="17">
        <f>+'Merkez Stok'!C13</f>
        <v>0</v>
      </c>
      <c r="K95" s="5"/>
      <c r="L95" s="5"/>
      <c r="M95" s="24">
        <f t="shared" si="19"/>
        <v>0</v>
      </c>
      <c r="N95" s="30"/>
      <c r="O95" s="34"/>
      <c r="P95" s="9">
        <f t="shared" si="23"/>
        <v>10</v>
      </c>
      <c r="Q95" s="17">
        <f>+'Merkez Stok'!C13</f>
        <v>0</v>
      </c>
      <c r="R95" s="5"/>
      <c r="S95" s="5"/>
      <c r="T95" s="24">
        <f t="shared" si="20"/>
        <v>0</v>
      </c>
      <c r="U95" s="38"/>
      <c r="V95" s="30"/>
    </row>
    <row r="96" spans="2:22" ht="15" customHeight="1">
      <c r="B96" s="9">
        <f t="shared" si="21"/>
        <v>11</v>
      </c>
      <c r="C96" s="17">
        <f>+'Merkez Stok'!C14</f>
        <v>0</v>
      </c>
      <c r="D96" s="5"/>
      <c r="E96" s="5"/>
      <c r="F96" s="24">
        <f t="shared" si="18"/>
        <v>0</v>
      </c>
      <c r="G96" s="30"/>
      <c r="I96" s="9">
        <f t="shared" si="22"/>
        <v>11</v>
      </c>
      <c r="J96" s="17">
        <f>+'Merkez Stok'!C14</f>
        <v>0</v>
      </c>
      <c r="K96" s="5"/>
      <c r="L96" s="5"/>
      <c r="M96" s="24">
        <f t="shared" si="19"/>
        <v>0</v>
      </c>
      <c r="N96" s="30"/>
      <c r="O96" s="34"/>
      <c r="P96" s="9">
        <f t="shared" si="23"/>
        <v>11</v>
      </c>
      <c r="Q96" s="17">
        <f>+'Merkez Stok'!C14</f>
        <v>0</v>
      </c>
      <c r="R96" s="5"/>
      <c r="S96" s="5"/>
      <c r="T96" s="24">
        <f t="shared" si="20"/>
        <v>0</v>
      </c>
      <c r="U96" s="38"/>
      <c r="V96" s="30"/>
    </row>
    <row r="97" spans="2:22" ht="15" customHeight="1">
      <c r="B97" s="9">
        <f t="shared" si="21"/>
        <v>12</v>
      </c>
      <c r="C97" s="17">
        <f>+'Merkez Stok'!C15</f>
        <v>0</v>
      </c>
      <c r="D97" s="5"/>
      <c r="E97" s="5"/>
      <c r="F97" s="24">
        <f t="shared" si="18"/>
        <v>0</v>
      </c>
      <c r="G97" s="30"/>
      <c r="I97" s="9">
        <f t="shared" si="22"/>
        <v>12</v>
      </c>
      <c r="J97" s="17">
        <f>+'Merkez Stok'!C15</f>
        <v>0</v>
      </c>
      <c r="K97" s="5"/>
      <c r="L97" s="5"/>
      <c r="M97" s="24">
        <f t="shared" si="19"/>
        <v>0</v>
      </c>
      <c r="N97" s="30"/>
      <c r="O97" s="34"/>
      <c r="P97" s="9">
        <f t="shared" si="23"/>
        <v>12</v>
      </c>
      <c r="Q97" s="17">
        <f>+'Merkez Stok'!C15</f>
        <v>0</v>
      </c>
      <c r="R97" s="5"/>
      <c r="S97" s="5"/>
      <c r="T97" s="24">
        <f t="shared" si="20"/>
        <v>0</v>
      </c>
      <c r="U97" s="38"/>
      <c r="V97" s="30"/>
    </row>
    <row r="98" spans="2:22" ht="15" customHeight="1">
      <c r="B98" s="9">
        <f t="shared" si="21"/>
        <v>13</v>
      </c>
      <c r="C98" s="17">
        <f>+'Merkez Stok'!C16</f>
        <v>0</v>
      </c>
      <c r="D98" s="5"/>
      <c r="E98" s="5"/>
      <c r="F98" s="24">
        <f t="shared" si="18"/>
        <v>0</v>
      </c>
      <c r="G98" s="30"/>
      <c r="I98" s="9">
        <f t="shared" si="22"/>
        <v>13</v>
      </c>
      <c r="J98" s="17">
        <f>+'Merkez Stok'!C16</f>
        <v>0</v>
      </c>
      <c r="K98" s="5"/>
      <c r="L98" s="5"/>
      <c r="M98" s="24">
        <f t="shared" si="19"/>
        <v>0</v>
      </c>
      <c r="N98" s="30"/>
      <c r="O98" s="34"/>
      <c r="P98" s="9">
        <f t="shared" si="23"/>
        <v>13</v>
      </c>
      <c r="Q98" s="17">
        <f>+'Merkez Stok'!C16</f>
        <v>0</v>
      </c>
      <c r="R98" s="5"/>
      <c r="S98" s="5"/>
      <c r="T98" s="24">
        <f t="shared" si="20"/>
        <v>0</v>
      </c>
      <c r="U98" s="38"/>
      <c r="V98" s="30"/>
    </row>
    <row r="99" spans="2:22" ht="15" customHeight="1">
      <c r="B99" s="9">
        <f t="shared" si="21"/>
        <v>14</v>
      </c>
      <c r="C99" s="17">
        <f>+'Merkez Stok'!C17</f>
        <v>0</v>
      </c>
      <c r="D99" s="5"/>
      <c r="E99" s="5"/>
      <c r="F99" s="24">
        <f t="shared" si="18"/>
        <v>0</v>
      </c>
      <c r="G99" s="30"/>
      <c r="I99" s="9">
        <f t="shared" si="22"/>
        <v>14</v>
      </c>
      <c r="J99" s="17">
        <f>+'Merkez Stok'!C17</f>
        <v>0</v>
      </c>
      <c r="K99" s="5"/>
      <c r="L99" s="5"/>
      <c r="M99" s="24">
        <f t="shared" si="19"/>
        <v>0</v>
      </c>
      <c r="N99" s="30"/>
      <c r="O99" s="34"/>
      <c r="P99" s="9">
        <f t="shared" si="23"/>
        <v>14</v>
      </c>
      <c r="Q99" s="17">
        <f>+'Merkez Stok'!C17</f>
        <v>0</v>
      </c>
      <c r="R99" s="5"/>
      <c r="S99" s="5"/>
      <c r="T99" s="24">
        <f t="shared" si="20"/>
        <v>0</v>
      </c>
      <c r="U99" s="38"/>
      <c r="V99" s="30"/>
    </row>
    <row r="100" spans="2:22" ht="15" customHeight="1">
      <c r="B100" s="9">
        <f t="shared" si="21"/>
        <v>15</v>
      </c>
      <c r="C100" s="17">
        <f>+'Merkez Stok'!C18</f>
        <v>0</v>
      </c>
      <c r="D100" s="5"/>
      <c r="E100" s="5"/>
      <c r="F100" s="24">
        <f t="shared" si="18"/>
        <v>0</v>
      </c>
      <c r="G100" s="30"/>
      <c r="I100" s="9">
        <f t="shared" si="22"/>
        <v>15</v>
      </c>
      <c r="J100" s="17">
        <f>+'Merkez Stok'!C18</f>
        <v>0</v>
      </c>
      <c r="K100" s="5"/>
      <c r="L100" s="5"/>
      <c r="M100" s="24">
        <f t="shared" si="19"/>
        <v>0</v>
      </c>
      <c r="N100" s="30"/>
      <c r="O100" s="34"/>
      <c r="P100" s="9">
        <f t="shared" si="23"/>
        <v>15</v>
      </c>
      <c r="Q100" s="17">
        <f>+'Merkez Stok'!C18</f>
        <v>0</v>
      </c>
      <c r="R100" s="5"/>
      <c r="S100" s="5"/>
      <c r="T100" s="24">
        <f t="shared" si="20"/>
        <v>0</v>
      </c>
      <c r="U100" s="38"/>
      <c r="V100" s="30"/>
    </row>
    <row r="101" spans="2:22" ht="15" customHeight="1">
      <c r="B101" s="9">
        <f t="shared" si="21"/>
        <v>16</v>
      </c>
      <c r="C101" s="17">
        <f>+'Merkez Stok'!C19</f>
        <v>0</v>
      </c>
      <c r="D101" s="5"/>
      <c r="E101" s="5"/>
      <c r="F101" s="24">
        <f t="shared" si="18"/>
        <v>0</v>
      </c>
      <c r="G101" s="30"/>
      <c r="I101" s="9">
        <f t="shared" si="22"/>
        <v>16</v>
      </c>
      <c r="J101" s="17">
        <f>+'Merkez Stok'!C19</f>
        <v>0</v>
      </c>
      <c r="K101" s="5"/>
      <c r="L101" s="5"/>
      <c r="M101" s="24">
        <f t="shared" si="19"/>
        <v>0</v>
      </c>
      <c r="N101" s="30"/>
      <c r="O101" s="34"/>
      <c r="P101" s="9">
        <f t="shared" si="23"/>
        <v>16</v>
      </c>
      <c r="Q101" s="17">
        <f>+'Merkez Stok'!C19</f>
        <v>0</v>
      </c>
      <c r="R101" s="5"/>
      <c r="S101" s="5"/>
      <c r="T101" s="24">
        <f t="shared" si="20"/>
        <v>0</v>
      </c>
      <c r="U101" s="38"/>
      <c r="V101" s="30"/>
    </row>
    <row r="102" spans="2:22" ht="15" customHeight="1">
      <c r="B102" s="9">
        <f t="shared" si="21"/>
        <v>17</v>
      </c>
      <c r="C102" s="17">
        <f>+'Merkez Stok'!C20</f>
        <v>0</v>
      </c>
      <c r="D102" s="5"/>
      <c r="E102" s="5"/>
      <c r="F102" s="24">
        <f t="shared" si="18"/>
        <v>0</v>
      </c>
      <c r="G102" s="30"/>
      <c r="I102" s="9">
        <f t="shared" si="22"/>
        <v>17</v>
      </c>
      <c r="J102" s="17">
        <f>+'Merkez Stok'!C20</f>
        <v>0</v>
      </c>
      <c r="K102" s="5"/>
      <c r="L102" s="5"/>
      <c r="M102" s="24">
        <f t="shared" si="19"/>
        <v>0</v>
      </c>
      <c r="N102" s="30"/>
      <c r="O102" s="34"/>
      <c r="P102" s="9">
        <f t="shared" si="23"/>
        <v>17</v>
      </c>
      <c r="Q102" s="17">
        <f>+'Merkez Stok'!C20</f>
        <v>0</v>
      </c>
      <c r="R102" s="5"/>
      <c r="S102" s="5"/>
      <c r="T102" s="24">
        <f t="shared" si="20"/>
        <v>0</v>
      </c>
      <c r="U102" s="38"/>
      <c r="V102" s="30"/>
    </row>
    <row r="103" spans="2:22" ht="15" customHeight="1">
      <c r="B103" s="9">
        <f t="shared" si="21"/>
        <v>18</v>
      </c>
      <c r="C103" s="17">
        <f>+'Merkez Stok'!C21</f>
        <v>0</v>
      </c>
      <c r="D103" s="5"/>
      <c r="E103" s="5"/>
      <c r="F103" s="24">
        <f t="shared" si="18"/>
        <v>0</v>
      </c>
      <c r="G103" s="30"/>
      <c r="I103" s="9">
        <f t="shared" si="22"/>
        <v>18</v>
      </c>
      <c r="J103" s="17">
        <f>+'Merkez Stok'!C21</f>
        <v>0</v>
      </c>
      <c r="K103" s="5"/>
      <c r="L103" s="5"/>
      <c r="M103" s="24">
        <f t="shared" si="19"/>
        <v>0</v>
      </c>
      <c r="N103" s="30"/>
      <c r="O103" s="34"/>
      <c r="P103" s="9">
        <f t="shared" si="23"/>
        <v>18</v>
      </c>
      <c r="Q103" s="17">
        <f>+'Merkez Stok'!C21</f>
        <v>0</v>
      </c>
      <c r="R103" s="5"/>
      <c r="S103" s="5"/>
      <c r="T103" s="24">
        <f t="shared" si="20"/>
        <v>0</v>
      </c>
      <c r="U103" s="38"/>
      <c r="V103" s="30"/>
    </row>
    <row r="104" spans="2:22" ht="15" customHeight="1">
      <c r="B104" s="9">
        <f t="shared" si="21"/>
        <v>19</v>
      </c>
      <c r="C104" s="17">
        <f>+'Merkez Stok'!C22</f>
        <v>0</v>
      </c>
      <c r="D104" s="5"/>
      <c r="E104" s="5"/>
      <c r="F104" s="24">
        <f t="shared" si="18"/>
        <v>0</v>
      </c>
      <c r="G104" s="30"/>
      <c r="I104" s="9">
        <f t="shared" si="22"/>
        <v>19</v>
      </c>
      <c r="J104" s="17">
        <f>+'Merkez Stok'!C22</f>
        <v>0</v>
      </c>
      <c r="K104" s="5"/>
      <c r="L104" s="5"/>
      <c r="M104" s="24">
        <f t="shared" si="19"/>
        <v>0</v>
      </c>
      <c r="N104" s="30"/>
      <c r="O104" s="34"/>
      <c r="P104" s="9">
        <f t="shared" si="23"/>
        <v>19</v>
      </c>
      <c r="Q104" s="17">
        <f>+'Merkez Stok'!C22</f>
        <v>0</v>
      </c>
      <c r="R104" s="5"/>
      <c r="S104" s="5"/>
      <c r="T104" s="24">
        <f t="shared" si="20"/>
        <v>0</v>
      </c>
      <c r="U104" s="38"/>
      <c r="V104" s="30"/>
    </row>
    <row r="105" spans="2:22" ht="15" customHeight="1" thickBot="1">
      <c r="B105" s="18">
        <f t="shared" si="21"/>
        <v>20</v>
      </c>
      <c r="C105" s="17">
        <f>+'Merkez Stok'!C23</f>
        <v>0</v>
      </c>
      <c r="D105" s="20"/>
      <c r="E105" s="20"/>
      <c r="F105" s="25">
        <f t="shared" si="18"/>
        <v>0</v>
      </c>
      <c r="G105" s="30"/>
      <c r="I105" s="18">
        <f t="shared" si="22"/>
        <v>20</v>
      </c>
      <c r="J105" s="17">
        <f>+'Merkez Stok'!C23</f>
        <v>0</v>
      </c>
      <c r="K105" s="20"/>
      <c r="L105" s="20"/>
      <c r="M105" s="25">
        <f t="shared" si="19"/>
        <v>0</v>
      </c>
      <c r="N105" s="30"/>
      <c r="O105" s="34"/>
      <c r="P105" s="18">
        <f t="shared" si="23"/>
        <v>20</v>
      </c>
      <c r="Q105" s="17">
        <f>+'Merkez Stok'!C23</f>
        <v>0</v>
      </c>
      <c r="R105" s="20"/>
      <c r="S105" s="20"/>
      <c r="T105" s="25">
        <f t="shared" si="20"/>
        <v>0</v>
      </c>
      <c r="U105" s="38"/>
      <c r="V105" s="30"/>
    </row>
    <row r="106" spans="2:22" ht="22.5" customHeight="1" thickBot="1">
      <c r="B106" s="151" t="s">
        <v>8</v>
      </c>
      <c r="C106" s="152"/>
      <c r="D106" s="22">
        <f>SUM(D86:D105)</f>
        <v>30</v>
      </c>
      <c r="E106" s="22">
        <f>SUM(E86:E105)</f>
        <v>3.3</v>
      </c>
      <c r="F106" s="26">
        <f>SUM(F86:F105)</f>
        <v>99</v>
      </c>
      <c r="G106" s="23">
        <f>SUM(G86:G105)</f>
        <v>30</v>
      </c>
      <c r="I106" s="151" t="s">
        <v>8</v>
      </c>
      <c r="J106" s="152"/>
      <c r="K106" s="22">
        <f>SUM(K86:K105)</f>
        <v>0</v>
      </c>
      <c r="L106" s="22">
        <f>SUM(L86:L105)</f>
        <v>0</v>
      </c>
      <c r="M106" s="26">
        <f>SUM(M86:M105)</f>
        <v>0</v>
      </c>
      <c r="N106" s="23">
        <f>SUM(N86:N105)</f>
        <v>0</v>
      </c>
      <c r="O106" s="37"/>
      <c r="P106" s="151" t="s">
        <v>8</v>
      </c>
      <c r="Q106" s="152"/>
      <c r="R106" s="22">
        <f>SUM(R86:R105)</f>
        <v>0</v>
      </c>
      <c r="S106" s="22">
        <f>SUM(S86:S105)</f>
        <v>0</v>
      </c>
      <c r="T106" s="26">
        <f>SUM(T86:T105)</f>
        <v>0</v>
      </c>
      <c r="U106" s="26">
        <f>SUM(U86:U105)</f>
        <v>0</v>
      </c>
      <c r="V106" s="23">
        <f>SUM(V86:V105)</f>
        <v>0</v>
      </c>
    </row>
    <row r="107" spans="2:22" ht="22.5" customHeight="1" thickBot="1">
      <c r="B107" s="145" t="s">
        <v>28</v>
      </c>
      <c r="C107" s="146"/>
      <c r="D107" s="146"/>
      <c r="E107" s="146"/>
      <c r="F107" s="120">
        <v>99</v>
      </c>
      <c r="G107" s="31"/>
      <c r="I107" s="145" t="s">
        <v>28</v>
      </c>
      <c r="J107" s="146"/>
      <c r="K107" s="146"/>
      <c r="L107" s="146"/>
      <c r="M107" s="27"/>
      <c r="N107" s="31"/>
      <c r="O107" s="36"/>
      <c r="P107" s="145" t="s">
        <v>28</v>
      </c>
      <c r="Q107" s="146"/>
      <c r="R107" s="146"/>
      <c r="S107" s="146"/>
      <c r="T107" s="27"/>
      <c r="U107" s="39"/>
      <c r="V107" s="31"/>
    </row>
    <row r="110" spans="2:22" ht="16.5" customHeight="1" thickBot="1">
      <c r="B110" s="32">
        <f>+B83+1</f>
        <v>42434</v>
      </c>
    </row>
    <row r="111" spans="2:22" ht="24" customHeight="1" thickBot="1">
      <c r="B111" s="148" t="s">
        <v>20</v>
      </c>
      <c r="C111" s="149"/>
      <c r="D111" s="149"/>
      <c r="E111" s="149"/>
      <c r="F111" s="149"/>
      <c r="G111" s="150"/>
      <c r="I111" s="148" t="s">
        <v>21</v>
      </c>
      <c r="J111" s="149"/>
      <c r="K111" s="149"/>
      <c r="L111" s="149"/>
      <c r="M111" s="149"/>
      <c r="N111" s="150"/>
      <c r="O111" s="35"/>
      <c r="P111" s="148" t="s">
        <v>22</v>
      </c>
      <c r="Q111" s="149"/>
      <c r="R111" s="149"/>
      <c r="S111" s="149"/>
      <c r="T111" s="149"/>
      <c r="U111" s="150"/>
      <c r="V111" s="28"/>
    </row>
    <row r="112" spans="2:22" s="21" customFormat="1" ht="27.75" customHeight="1">
      <c r="B112" s="40" t="s">
        <v>3</v>
      </c>
      <c r="C112" s="41" t="s">
        <v>10</v>
      </c>
      <c r="D112" s="41" t="s">
        <v>23</v>
      </c>
      <c r="E112" s="41" t="s">
        <v>24</v>
      </c>
      <c r="F112" s="42" t="s">
        <v>25</v>
      </c>
      <c r="G112" s="43" t="s">
        <v>26</v>
      </c>
      <c r="I112" s="40" t="s">
        <v>3</v>
      </c>
      <c r="J112" s="41" t="s">
        <v>10</v>
      </c>
      <c r="K112" s="41" t="s">
        <v>23</v>
      </c>
      <c r="L112" s="41" t="s">
        <v>24</v>
      </c>
      <c r="M112" s="42" t="s">
        <v>25</v>
      </c>
      <c r="N112" s="43" t="s">
        <v>26</v>
      </c>
      <c r="O112" s="33"/>
      <c r="P112" s="40" t="s">
        <v>3</v>
      </c>
      <c r="Q112" s="41" t="s">
        <v>10</v>
      </c>
      <c r="R112" s="41" t="s">
        <v>23</v>
      </c>
      <c r="S112" s="41" t="s">
        <v>24</v>
      </c>
      <c r="T112" s="42" t="s">
        <v>25</v>
      </c>
      <c r="U112" s="44" t="s">
        <v>26</v>
      </c>
      <c r="V112" s="29" t="s">
        <v>27</v>
      </c>
    </row>
    <row r="113" spans="2:22" ht="15" customHeight="1">
      <c r="B113" s="9">
        <v>1</v>
      </c>
      <c r="C113" s="17" t="str">
        <f>+'Merkez Stok'!C4</f>
        <v>Z-Katlama 200 eded</v>
      </c>
      <c r="D113" s="5"/>
      <c r="E113" s="5"/>
      <c r="F113" s="24">
        <f>+D113*E113</f>
        <v>0</v>
      </c>
      <c r="G113" s="30"/>
      <c r="I113" s="9">
        <v>1</v>
      </c>
      <c r="J113" s="17" t="str">
        <f>+'Merkez Stok'!C4</f>
        <v>Z-Katlama 200 eded</v>
      </c>
      <c r="K113" s="5"/>
      <c r="L113" s="5"/>
      <c r="M113" s="24">
        <f>+K113*L113</f>
        <v>0</v>
      </c>
      <c r="N113" s="30"/>
      <c r="O113" s="34"/>
      <c r="P113" s="9">
        <v>1</v>
      </c>
      <c r="Q113" s="17" t="str">
        <f>+'Merkez Stok'!C4</f>
        <v>Z-Katlama 200 eded</v>
      </c>
      <c r="R113" s="5"/>
      <c r="S113" s="5"/>
      <c r="T113" s="24">
        <f>+R113*S113</f>
        <v>0</v>
      </c>
      <c r="U113" s="38"/>
      <c r="V113" s="30"/>
    </row>
    <row r="114" spans="2:22" ht="15" customHeight="1">
      <c r="B114" s="9">
        <f>+B113+1</f>
        <v>2</v>
      </c>
      <c r="C114" s="17">
        <f>+'Merkez Stok'!C5</f>
        <v>0</v>
      </c>
      <c r="D114" s="5"/>
      <c r="E114" s="5"/>
      <c r="F114" s="24">
        <f t="shared" ref="F114:F132" si="24">+D114*E114</f>
        <v>0</v>
      </c>
      <c r="G114" s="30"/>
      <c r="I114" s="9">
        <f>+I113+1</f>
        <v>2</v>
      </c>
      <c r="J114" s="17">
        <f>+'Merkez Stok'!C5</f>
        <v>0</v>
      </c>
      <c r="K114" s="5"/>
      <c r="L114" s="5"/>
      <c r="M114" s="24">
        <f t="shared" ref="M114:M132" si="25">+K114*L114</f>
        <v>0</v>
      </c>
      <c r="N114" s="30"/>
      <c r="O114" s="34"/>
      <c r="P114" s="9">
        <f>+P113+1</f>
        <v>2</v>
      </c>
      <c r="Q114" s="17">
        <f>+'Merkez Stok'!C5</f>
        <v>0</v>
      </c>
      <c r="R114" s="5"/>
      <c r="S114" s="5"/>
      <c r="T114" s="24">
        <f t="shared" ref="T114:T132" si="26">+R114*S114</f>
        <v>0</v>
      </c>
      <c r="U114" s="38"/>
      <c r="V114" s="30"/>
    </row>
    <row r="115" spans="2:22" ht="15" customHeight="1">
      <c r="B115" s="9">
        <f t="shared" ref="B115:B132" si="27">+B114+1</f>
        <v>3</v>
      </c>
      <c r="C115" s="17">
        <f>+'Merkez Stok'!C6</f>
        <v>0</v>
      </c>
      <c r="D115" s="5"/>
      <c r="E115" s="5"/>
      <c r="F115" s="24">
        <f t="shared" si="24"/>
        <v>0</v>
      </c>
      <c r="G115" s="30"/>
      <c r="I115" s="9">
        <f t="shared" ref="I115:I132" si="28">+I114+1</f>
        <v>3</v>
      </c>
      <c r="J115" s="17">
        <f>+'Merkez Stok'!C6</f>
        <v>0</v>
      </c>
      <c r="K115" s="5"/>
      <c r="L115" s="5"/>
      <c r="M115" s="24">
        <f t="shared" si="25"/>
        <v>0</v>
      </c>
      <c r="N115" s="30"/>
      <c r="O115" s="34"/>
      <c r="P115" s="9">
        <f t="shared" ref="P115:P132" si="29">+P114+1</f>
        <v>3</v>
      </c>
      <c r="Q115" s="17">
        <f>+'Merkez Stok'!C6</f>
        <v>0</v>
      </c>
      <c r="R115" s="5"/>
      <c r="S115" s="5"/>
      <c r="T115" s="24">
        <f t="shared" si="26"/>
        <v>0</v>
      </c>
      <c r="U115" s="38"/>
      <c r="V115" s="30"/>
    </row>
    <row r="116" spans="2:22" ht="15" customHeight="1">
      <c r="B116" s="9">
        <f t="shared" si="27"/>
        <v>4</v>
      </c>
      <c r="C116" s="17">
        <f>+'Merkez Stok'!C7</f>
        <v>0</v>
      </c>
      <c r="D116" s="5"/>
      <c r="E116" s="5"/>
      <c r="F116" s="24">
        <f t="shared" si="24"/>
        <v>0</v>
      </c>
      <c r="G116" s="30"/>
      <c r="I116" s="9">
        <f t="shared" si="28"/>
        <v>4</v>
      </c>
      <c r="J116" s="17">
        <f>+'Merkez Stok'!C7</f>
        <v>0</v>
      </c>
      <c r="K116" s="5"/>
      <c r="L116" s="5"/>
      <c r="M116" s="24">
        <f t="shared" si="25"/>
        <v>0</v>
      </c>
      <c r="N116" s="30"/>
      <c r="O116" s="34"/>
      <c r="P116" s="9">
        <f t="shared" si="29"/>
        <v>4</v>
      </c>
      <c r="Q116" s="17">
        <f>+'Merkez Stok'!C7</f>
        <v>0</v>
      </c>
      <c r="R116" s="5"/>
      <c r="S116" s="5"/>
      <c r="T116" s="24">
        <f t="shared" si="26"/>
        <v>0</v>
      </c>
      <c r="U116" s="38"/>
      <c r="V116" s="30"/>
    </row>
    <row r="117" spans="2:22" ht="15" customHeight="1">
      <c r="B117" s="9">
        <f t="shared" si="27"/>
        <v>5</v>
      </c>
      <c r="C117" s="17">
        <f>+'Merkez Stok'!C8</f>
        <v>0</v>
      </c>
      <c r="D117" s="5"/>
      <c r="E117" s="5"/>
      <c r="F117" s="24">
        <f t="shared" si="24"/>
        <v>0</v>
      </c>
      <c r="G117" s="30"/>
      <c r="I117" s="9">
        <f t="shared" si="28"/>
        <v>5</v>
      </c>
      <c r="J117" s="17">
        <f>+'Merkez Stok'!C8</f>
        <v>0</v>
      </c>
      <c r="K117" s="5"/>
      <c r="L117" s="5"/>
      <c r="M117" s="24">
        <f t="shared" si="25"/>
        <v>0</v>
      </c>
      <c r="N117" s="30"/>
      <c r="O117" s="34"/>
      <c r="P117" s="9">
        <f t="shared" si="29"/>
        <v>5</v>
      </c>
      <c r="Q117" s="17">
        <f>+'Merkez Stok'!C8</f>
        <v>0</v>
      </c>
      <c r="R117" s="5"/>
      <c r="S117" s="5"/>
      <c r="T117" s="24">
        <f t="shared" si="26"/>
        <v>0</v>
      </c>
      <c r="U117" s="38"/>
      <c r="V117" s="30"/>
    </row>
    <row r="118" spans="2:22" ht="15" customHeight="1">
      <c r="B118" s="9">
        <f t="shared" si="27"/>
        <v>6</v>
      </c>
      <c r="C118" s="17">
        <f>+'Merkez Stok'!C9</f>
        <v>0</v>
      </c>
      <c r="D118" s="5"/>
      <c r="E118" s="5"/>
      <c r="F118" s="24">
        <f t="shared" si="24"/>
        <v>0</v>
      </c>
      <c r="G118" s="30"/>
      <c r="I118" s="9">
        <f t="shared" si="28"/>
        <v>6</v>
      </c>
      <c r="J118" s="17">
        <f>+'Merkez Stok'!C9</f>
        <v>0</v>
      </c>
      <c r="K118" s="5"/>
      <c r="L118" s="5"/>
      <c r="M118" s="24">
        <f t="shared" si="25"/>
        <v>0</v>
      </c>
      <c r="N118" s="30"/>
      <c r="O118" s="34"/>
      <c r="P118" s="9">
        <f t="shared" si="29"/>
        <v>6</v>
      </c>
      <c r="Q118" s="17">
        <f>+'Merkez Stok'!C9</f>
        <v>0</v>
      </c>
      <c r="R118" s="5"/>
      <c r="S118" s="5"/>
      <c r="T118" s="24">
        <f t="shared" si="26"/>
        <v>0</v>
      </c>
      <c r="U118" s="38"/>
      <c r="V118" s="30"/>
    </row>
    <row r="119" spans="2:22" ht="15" customHeight="1">
      <c r="B119" s="9">
        <f t="shared" si="27"/>
        <v>7</v>
      </c>
      <c r="C119" s="17">
        <f>+'Merkez Stok'!C10</f>
        <v>0</v>
      </c>
      <c r="D119" s="5"/>
      <c r="E119" s="5"/>
      <c r="F119" s="24">
        <f t="shared" si="24"/>
        <v>0</v>
      </c>
      <c r="G119" s="30"/>
      <c r="I119" s="9">
        <f t="shared" si="28"/>
        <v>7</v>
      </c>
      <c r="J119" s="17">
        <f>+'Merkez Stok'!C10</f>
        <v>0</v>
      </c>
      <c r="K119" s="5"/>
      <c r="L119" s="5"/>
      <c r="M119" s="24">
        <f t="shared" si="25"/>
        <v>0</v>
      </c>
      <c r="N119" s="30"/>
      <c r="O119" s="34"/>
      <c r="P119" s="9">
        <f t="shared" si="29"/>
        <v>7</v>
      </c>
      <c r="Q119" s="17">
        <f>+'Merkez Stok'!C10</f>
        <v>0</v>
      </c>
      <c r="R119" s="5"/>
      <c r="S119" s="5"/>
      <c r="T119" s="24">
        <f t="shared" si="26"/>
        <v>0</v>
      </c>
      <c r="U119" s="38"/>
      <c r="V119" s="30"/>
    </row>
    <row r="120" spans="2:22" ht="15" customHeight="1">
      <c r="B120" s="9">
        <f t="shared" si="27"/>
        <v>8</v>
      </c>
      <c r="C120" s="17">
        <f>+'Merkez Stok'!C11</f>
        <v>0</v>
      </c>
      <c r="D120" s="5"/>
      <c r="E120" s="5"/>
      <c r="F120" s="24">
        <f t="shared" si="24"/>
        <v>0</v>
      </c>
      <c r="G120" s="30"/>
      <c r="I120" s="9">
        <f t="shared" si="28"/>
        <v>8</v>
      </c>
      <c r="J120" s="17">
        <f>+'Merkez Stok'!C11</f>
        <v>0</v>
      </c>
      <c r="K120" s="5"/>
      <c r="L120" s="5"/>
      <c r="M120" s="24">
        <f t="shared" si="25"/>
        <v>0</v>
      </c>
      <c r="N120" s="30"/>
      <c r="O120" s="34"/>
      <c r="P120" s="9">
        <f t="shared" si="29"/>
        <v>8</v>
      </c>
      <c r="Q120" s="17">
        <f>+'Merkez Stok'!C11</f>
        <v>0</v>
      </c>
      <c r="R120" s="5"/>
      <c r="S120" s="5"/>
      <c r="T120" s="24">
        <f t="shared" si="26"/>
        <v>0</v>
      </c>
      <c r="U120" s="38"/>
      <c r="V120" s="30"/>
    </row>
    <row r="121" spans="2:22" ht="15" customHeight="1">
      <c r="B121" s="9">
        <f t="shared" si="27"/>
        <v>9</v>
      </c>
      <c r="C121" s="17">
        <f>+'Merkez Stok'!C12</f>
        <v>0</v>
      </c>
      <c r="D121" s="5"/>
      <c r="E121" s="5"/>
      <c r="F121" s="24">
        <f t="shared" si="24"/>
        <v>0</v>
      </c>
      <c r="G121" s="30"/>
      <c r="I121" s="9">
        <f t="shared" si="28"/>
        <v>9</v>
      </c>
      <c r="J121" s="17">
        <f>+'Merkez Stok'!C12</f>
        <v>0</v>
      </c>
      <c r="K121" s="5"/>
      <c r="L121" s="5"/>
      <c r="M121" s="24">
        <f t="shared" si="25"/>
        <v>0</v>
      </c>
      <c r="N121" s="30"/>
      <c r="O121" s="34"/>
      <c r="P121" s="9">
        <f t="shared" si="29"/>
        <v>9</v>
      </c>
      <c r="Q121" s="17">
        <f>+'Merkez Stok'!C12</f>
        <v>0</v>
      </c>
      <c r="R121" s="5"/>
      <c r="S121" s="5"/>
      <c r="T121" s="24">
        <f t="shared" si="26"/>
        <v>0</v>
      </c>
      <c r="U121" s="38"/>
      <c r="V121" s="30"/>
    </row>
    <row r="122" spans="2:22" ht="15" customHeight="1">
      <c r="B122" s="9">
        <f t="shared" si="27"/>
        <v>10</v>
      </c>
      <c r="C122" s="17">
        <f>+'Merkez Stok'!C13</f>
        <v>0</v>
      </c>
      <c r="D122" s="5"/>
      <c r="E122" s="5"/>
      <c r="F122" s="24">
        <f t="shared" si="24"/>
        <v>0</v>
      </c>
      <c r="G122" s="30"/>
      <c r="I122" s="9">
        <f t="shared" si="28"/>
        <v>10</v>
      </c>
      <c r="J122" s="17">
        <f>+'Merkez Stok'!C13</f>
        <v>0</v>
      </c>
      <c r="K122" s="5"/>
      <c r="L122" s="5"/>
      <c r="M122" s="24">
        <f t="shared" si="25"/>
        <v>0</v>
      </c>
      <c r="N122" s="30"/>
      <c r="O122" s="34"/>
      <c r="P122" s="9">
        <f t="shared" si="29"/>
        <v>10</v>
      </c>
      <c r="Q122" s="17">
        <f>+'Merkez Stok'!C13</f>
        <v>0</v>
      </c>
      <c r="R122" s="5"/>
      <c r="S122" s="5"/>
      <c r="T122" s="24">
        <f t="shared" si="26"/>
        <v>0</v>
      </c>
      <c r="U122" s="38"/>
      <c r="V122" s="30"/>
    </row>
    <row r="123" spans="2:22" ht="15" customHeight="1">
      <c r="B123" s="9">
        <f t="shared" si="27"/>
        <v>11</v>
      </c>
      <c r="C123" s="17">
        <f>+'Merkez Stok'!C14</f>
        <v>0</v>
      </c>
      <c r="D123" s="5"/>
      <c r="E123" s="5"/>
      <c r="F123" s="24">
        <f t="shared" si="24"/>
        <v>0</v>
      </c>
      <c r="G123" s="30"/>
      <c r="I123" s="9">
        <f t="shared" si="28"/>
        <v>11</v>
      </c>
      <c r="J123" s="17">
        <f>+'Merkez Stok'!C14</f>
        <v>0</v>
      </c>
      <c r="K123" s="5"/>
      <c r="L123" s="5"/>
      <c r="M123" s="24">
        <f t="shared" si="25"/>
        <v>0</v>
      </c>
      <c r="N123" s="30"/>
      <c r="O123" s="34"/>
      <c r="P123" s="9">
        <f t="shared" si="29"/>
        <v>11</v>
      </c>
      <c r="Q123" s="17">
        <f>+'Merkez Stok'!C14</f>
        <v>0</v>
      </c>
      <c r="R123" s="5"/>
      <c r="S123" s="5"/>
      <c r="T123" s="24">
        <f t="shared" si="26"/>
        <v>0</v>
      </c>
      <c r="U123" s="38"/>
      <c r="V123" s="30"/>
    </row>
    <row r="124" spans="2:22" ht="15" customHeight="1">
      <c r="B124" s="9">
        <f t="shared" si="27"/>
        <v>12</v>
      </c>
      <c r="C124" s="17">
        <f>+'Merkez Stok'!C15</f>
        <v>0</v>
      </c>
      <c r="D124" s="5"/>
      <c r="E124" s="5"/>
      <c r="F124" s="24">
        <f t="shared" si="24"/>
        <v>0</v>
      </c>
      <c r="G124" s="30"/>
      <c r="I124" s="9">
        <f t="shared" si="28"/>
        <v>12</v>
      </c>
      <c r="J124" s="17">
        <f>+'Merkez Stok'!C15</f>
        <v>0</v>
      </c>
      <c r="K124" s="5"/>
      <c r="L124" s="5"/>
      <c r="M124" s="24">
        <f t="shared" si="25"/>
        <v>0</v>
      </c>
      <c r="N124" s="30"/>
      <c r="O124" s="34"/>
      <c r="P124" s="9">
        <f t="shared" si="29"/>
        <v>12</v>
      </c>
      <c r="Q124" s="17">
        <f>+'Merkez Stok'!C15</f>
        <v>0</v>
      </c>
      <c r="R124" s="5"/>
      <c r="S124" s="5"/>
      <c r="T124" s="24">
        <f t="shared" si="26"/>
        <v>0</v>
      </c>
      <c r="U124" s="38"/>
      <c r="V124" s="30"/>
    </row>
    <row r="125" spans="2:22" ht="15" customHeight="1">
      <c r="B125" s="9">
        <f t="shared" si="27"/>
        <v>13</v>
      </c>
      <c r="C125" s="17">
        <f>+'Merkez Stok'!C16</f>
        <v>0</v>
      </c>
      <c r="D125" s="5"/>
      <c r="E125" s="5"/>
      <c r="F125" s="24">
        <f t="shared" si="24"/>
        <v>0</v>
      </c>
      <c r="G125" s="30"/>
      <c r="I125" s="9">
        <f t="shared" si="28"/>
        <v>13</v>
      </c>
      <c r="J125" s="17">
        <f>+'Merkez Stok'!C16</f>
        <v>0</v>
      </c>
      <c r="K125" s="5"/>
      <c r="L125" s="5"/>
      <c r="M125" s="24">
        <f t="shared" si="25"/>
        <v>0</v>
      </c>
      <c r="N125" s="30"/>
      <c r="O125" s="34"/>
      <c r="P125" s="9">
        <f t="shared" si="29"/>
        <v>13</v>
      </c>
      <c r="Q125" s="17">
        <f>+'Merkez Stok'!C16</f>
        <v>0</v>
      </c>
      <c r="R125" s="5"/>
      <c r="S125" s="5"/>
      <c r="T125" s="24">
        <f t="shared" si="26"/>
        <v>0</v>
      </c>
      <c r="U125" s="38"/>
      <c r="V125" s="30"/>
    </row>
    <row r="126" spans="2:22" ht="15" customHeight="1">
      <c r="B126" s="9">
        <f t="shared" si="27"/>
        <v>14</v>
      </c>
      <c r="C126" s="17">
        <f>+'Merkez Stok'!C17</f>
        <v>0</v>
      </c>
      <c r="D126" s="5"/>
      <c r="E126" s="5"/>
      <c r="F126" s="24">
        <f t="shared" si="24"/>
        <v>0</v>
      </c>
      <c r="G126" s="30"/>
      <c r="I126" s="9">
        <f t="shared" si="28"/>
        <v>14</v>
      </c>
      <c r="J126" s="17">
        <f>+'Merkez Stok'!C17</f>
        <v>0</v>
      </c>
      <c r="K126" s="5"/>
      <c r="L126" s="5"/>
      <c r="M126" s="24">
        <f t="shared" si="25"/>
        <v>0</v>
      </c>
      <c r="N126" s="30"/>
      <c r="O126" s="34"/>
      <c r="P126" s="9">
        <f t="shared" si="29"/>
        <v>14</v>
      </c>
      <c r="Q126" s="17">
        <f>+'Merkez Stok'!C17</f>
        <v>0</v>
      </c>
      <c r="R126" s="5"/>
      <c r="S126" s="5"/>
      <c r="T126" s="24">
        <f t="shared" si="26"/>
        <v>0</v>
      </c>
      <c r="U126" s="38"/>
      <c r="V126" s="30"/>
    </row>
    <row r="127" spans="2:22" ht="15" customHeight="1">
      <c r="B127" s="9">
        <f t="shared" si="27"/>
        <v>15</v>
      </c>
      <c r="C127" s="17">
        <f>+'Merkez Stok'!C18</f>
        <v>0</v>
      </c>
      <c r="D127" s="5"/>
      <c r="E127" s="5"/>
      <c r="F127" s="24">
        <f t="shared" si="24"/>
        <v>0</v>
      </c>
      <c r="G127" s="30"/>
      <c r="I127" s="9">
        <f t="shared" si="28"/>
        <v>15</v>
      </c>
      <c r="J127" s="17">
        <f>+'Merkez Stok'!C18</f>
        <v>0</v>
      </c>
      <c r="K127" s="5"/>
      <c r="L127" s="5"/>
      <c r="M127" s="24">
        <f t="shared" si="25"/>
        <v>0</v>
      </c>
      <c r="N127" s="30"/>
      <c r="O127" s="34"/>
      <c r="P127" s="9">
        <f t="shared" si="29"/>
        <v>15</v>
      </c>
      <c r="Q127" s="17">
        <f>+'Merkez Stok'!C18</f>
        <v>0</v>
      </c>
      <c r="R127" s="5"/>
      <c r="S127" s="5"/>
      <c r="T127" s="24">
        <f t="shared" si="26"/>
        <v>0</v>
      </c>
      <c r="U127" s="38"/>
      <c r="V127" s="30"/>
    </row>
    <row r="128" spans="2:22" ht="15" customHeight="1">
      <c r="B128" s="9">
        <f t="shared" si="27"/>
        <v>16</v>
      </c>
      <c r="C128" s="17">
        <f>+'Merkez Stok'!C19</f>
        <v>0</v>
      </c>
      <c r="D128" s="5"/>
      <c r="E128" s="5"/>
      <c r="F128" s="24">
        <f t="shared" si="24"/>
        <v>0</v>
      </c>
      <c r="G128" s="30"/>
      <c r="I128" s="9">
        <f t="shared" si="28"/>
        <v>16</v>
      </c>
      <c r="J128" s="17">
        <f>+'Merkez Stok'!C19</f>
        <v>0</v>
      </c>
      <c r="K128" s="5"/>
      <c r="L128" s="5"/>
      <c r="M128" s="24">
        <f t="shared" si="25"/>
        <v>0</v>
      </c>
      <c r="N128" s="30"/>
      <c r="O128" s="34"/>
      <c r="P128" s="9">
        <f t="shared" si="29"/>
        <v>16</v>
      </c>
      <c r="Q128" s="17">
        <f>+'Merkez Stok'!C19</f>
        <v>0</v>
      </c>
      <c r="R128" s="5"/>
      <c r="S128" s="5"/>
      <c r="T128" s="24">
        <f t="shared" si="26"/>
        <v>0</v>
      </c>
      <c r="U128" s="38"/>
      <c r="V128" s="30"/>
    </row>
    <row r="129" spans="2:22" ht="15" customHeight="1">
      <c r="B129" s="9">
        <f t="shared" si="27"/>
        <v>17</v>
      </c>
      <c r="C129" s="17">
        <f>+'Merkez Stok'!C20</f>
        <v>0</v>
      </c>
      <c r="D129" s="5"/>
      <c r="E129" s="5"/>
      <c r="F129" s="24">
        <f t="shared" si="24"/>
        <v>0</v>
      </c>
      <c r="G129" s="30"/>
      <c r="I129" s="9">
        <f t="shared" si="28"/>
        <v>17</v>
      </c>
      <c r="J129" s="17">
        <f>+'Merkez Stok'!C20</f>
        <v>0</v>
      </c>
      <c r="K129" s="5"/>
      <c r="L129" s="5"/>
      <c r="M129" s="24">
        <f t="shared" si="25"/>
        <v>0</v>
      </c>
      <c r="N129" s="30"/>
      <c r="O129" s="34"/>
      <c r="P129" s="9">
        <f t="shared" si="29"/>
        <v>17</v>
      </c>
      <c r="Q129" s="17">
        <f>+'Merkez Stok'!C20</f>
        <v>0</v>
      </c>
      <c r="R129" s="5"/>
      <c r="S129" s="5"/>
      <c r="T129" s="24">
        <f t="shared" si="26"/>
        <v>0</v>
      </c>
      <c r="U129" s="38"/>
      <c r="V129" s="30"/>
    </row>
    <row r="130" spans="2:22" ht="15" customHeight="1">
      <c r="B130" s="9">
        <f t="shared" si="27"/>
        <v>18</v>
      </c>
      <c r="C130" s="17">
        <f>+'Merkez Stok'!C21</f>
        <v>0</v>
      </c>
      <c r="D130" s="5"/>
      <c r="E130" s="5"/>
      <c r="F130" s="24">
        <f t="shared" si="24"/>
        <v>0</v>
      </c>
      <c r="G130" s="30"/>
      <c r="I130" s="9">
        <f t="shared" si="28"/>
        <v>18</v>
      </c>
      <c r="J130" s="17">
        <f>+'Merkez Stok'!C21</f>
        <v>0</v>
      </c>
      <c r="K130" s="5"/>
      <c r="L130" s="5"/>
      <c r="M130" s="24">
        <f t="shared" si="25"/>
        <v>0</v>
      </c>
      <c r="N130" s="30"/>
      <c r="O130" s="34"/>
      <c r="P130" s="9">
        <f t="shared" si="29"/>
        <v>18</v>
      </c>
      <c r="Q130" s="17">
        <f>+'Merkez Stok'!C21</f>
        <v>0</v>
      </c>
      <c r="R130" s="5"/>
      <c r="S130" s="5"/>
      <c r="T130" s="24">
        <f t="shared" si="26"/>
        <v>0</v>
      </c>
      <c r="U130" s="38"/>
      <c r="V130" s="30"/>
    </row>
    <row r="131" spans="2:22" ht="15" customHeight="1">
      <c r="B131" s="9">
        <f t="shared" si="27"/>
        <v>19</v>
      </c>
      <c r="C131" s="17">
        <f>+'Merkez Stok'!C22</f>
        <v>0</v>
      </c>
      <c r="D131" s="5"/>
      <c r="E131" s="5"/>
      <c r="F131" s="24">
        <f t="shared" si="24"/>
        <v>0</v>
      </c>
      <c r="G131" s="30"/>
      <c r="I131" s="9">
        <f t="shared" si="28"/>
        <v>19</v>
      </c>
      <c r="J131" s="17">
        <f>+'Merkez Stok'!C22</f>
        <v>0</v>
      </c>
      <c r="K131" s="5"/>
      <c r="L131" s="5"/>
      <c r="M131" s="24">
        <f t="shared" si="25"/>
        <v>0</v>
      </c>
      <c r="N131" s="30"/>
      <c r="O131" s="34"/>
      <c r="P131" s="9">
        <f t="shared" si="29"/>
        <v>19</v>
      </c>
      <c r="Q131" s="17">
        <f>+'Merkez Stok'!C22</f>
        <v>0</v>
      </c>
      <c r="R131" s="5"/>
      <c r="S131" s="5"/>
      <c r="T131" s="24">
        <f t="shared" si="26"/>
        <v>0</v>
      </c>
      <c r="U131" s="38"/>
      <c r="V131" s="30"/>
    </row>
    <row r="132" spans="2:22" ht="15" customHeight="1" thickBot="1">
      <c r="B132" s="18">
        <f t="shared" si="27"/>
        <v>20</v>
      </c>
      <c r="C132" s="17">
        <f>+'Merkez Stok'!C23</f>
        <v>0</v>
      </c>
      <c r="D132" s="20"/>
      <c r="E132" s="20"/>
      <c r="F132" s="25">
        <f t="shared" si="24"/>
        <v>0</v>
      </c>
      <c r="G132" s="30"/>
      <c r="I132" s="18">
        <f t="shared" si="28"/>
        <v>20</v>
      </c>
      <c r="J132" s="17">
        <f>+'Merkez Stok'!C23</f>
        <v>0</v>
      </c>
      <c r="K132" s="20"/>
      <c r="L132" s="20"/>
      <c r="M132" s="25">
        <f t="shared" si="25"/>
        <v>0</v>
      </c>
      <c r="N132" s="30"/>
      <c r="O132" s="34"/>
      <c r="P132" s="18">
        <f t="shared" si="29"/>
        <v>20</v>
      </c>
      <c r="Q132" s="17">
        <f>+'Merkez Stok'!C23</f>
        <v>0</v>
      </c>
      <c r="R132" s="20"/>
      <c r="S132" s="20"/>
      <c r="T132" s="25">
        <f t="shared" si="26"/>
        <v>0</v>
      </c>
      <c r="U132" s="38"/>
      <c r="V132" s="30"/>
    </row>
    <row r="133" spans="2:22" ht="22.5" customHeight="1" thickBot="1">
      <c r="B133" s="151" t="s">
        <v>8</v>
      </c>
      <c r="C133" s="152"/>
      <c r="D133" s="22">
        <f>SUM(D113:D132)</f>
        <v>0</v>
      </c>
      <c r="E133" s="22">
        <f>SUM(E113:E132)</f>
        <v>0</v>
      </c>
      <c r="F133" s="26">
        <f>SUM(F113:F132)</f>
        <v>0</v>
      </c>
      <c r="G133" s="23">
        <f>SUM(G113:G132)</f>
        <v>0</v>
      </c>
      <c r="I133" s="151" t="s">
        <v>8</v>
      </c>
      <c r="J133" s="152"/>
      <c r="K133" s="22">
        <f>SUM(K113:K132)</f>
        <v>0</v>
      </c>
      <c r="L133" s="22">
        <f>SUM(L113:L132)</f>
        <v>0</v>
      </c>
      <c r="M133" s="26">
        <f>SUM(M113:M132)</f>
        <v>0</v>
      </c>
      <c r="N133" s="23">
        <f>SUM(N113:N132)</f>
        <v>0</v>
      </c>
      <c r="O133" s="37"/>
      <c r="P133" s="151" t="s">
        <v>8</v>
      </c>
      <c r="Q133" s="152"/>
      <c r="R133" s="22">
        <f>SUM(R113:R132)</f>
        <v>0</v>
      </c>
      <c r="S133" s="22">
        <f>SUM(S113:S132)</f>
        <v>0</v>
      </c>
      <c r="T133" s="26">
        <f>SUM(T113:T132)</f>
        <v>0</v>
      </c>
      <c r="U133" s="26">
        <f>SUM(U113:U132)</f>
        <v>0</v>
      </c>
      <c r="V133" s="23">
        <f>SUM(V113:V132)</f>
        <v>0</v>
      </c>
    </row>
    <row r="134" spans="2:22" ht="22.5" customHeight="1" thickBot="1">
      <c r="B134" s="145" t="s">
        <v>28</v>
      </c>
      <c r="C134" s="146"/>
      <c r="D134" s="146"/>
      <c r="E134" s="146"/>
      <c r="F134" s="27"/>
      <c r="G134" s="31"/>
      <c r="I134" s="145" t="s">
        <v>28</v>
      </c>
      <c r="J134" s="146"/>
      <c r="K134" s="146"/>
      <c r="L134" s="146"/>
      <c r="M134" s="27"/>
      <c r="N134" s="31"/>
      <c r="O134" s="36"/>
      <c r="P134" s="145" t="s">
        <v>28</v>
      </c>
      <c r="Q134" s="146"/>
      <c r="R134" s="146"/>
      <c r="S134" s="146"/>
      <c r="T134" s="27"/>
      <c r="U134" s="39"/>
      <c r="V134" s="31"/>
    </row>
    <row r="137" spans="2:22" ht="16.5" customHeight="1" thickBot="1">
      <c r="B137" s="32">
        <f>+B110+1</f>
        <v>42435</v>
      </c>
    </row>
    <row r="138" spans="2:22" ht="24" customHeight="1" thickBot="1">
      <c r="B138" s="148" t="s">
        <v>20</v>
      </c>
      <c r="C138" s="149"/>
      <c r="D138" s="149"/>
      <c r="E138" s="149"/>
      <c r="F138" s="149"/>
      <c r="G138" s="150"/>
      <c r="I138" s="148" t="s">
        <v>21</v>
      </c>
      <c r="J138" s="149"/>
      <c r="K138" s="149"/>
      <c r="L138" s="149"/>
      <c r="M138" s="149"/>
      <c r="N138" s="150"/>
      <c r="O138" s="35"/>
      <c r="P138" s="148" t="s">
        <v>22</v>
      </c>
      <c r="Q138" s="149"/>
      <c r="R138" s="149"/>
      <c r="S138" s="149"/>
      <c r="T138" s="149"/>
      <c r="U138" s="150"/>
      <c r="V138" s="28"/>
    </row>
    <row r="139" spans="2:22" s="21" customFormat="1" ht="27.75" customHeight="1">
      <c r="B139" s="40" t="s">
        <v>3</v>
      </c>
      <c r="C139" s="41" t="s">
        <v>10</v>
      </c>
      <c r="D139" s="41" t="s">
        <v>23</v>
      </c>
      <c r="E139" s="41" t="s">
        <v>24</v>
      </c>
      <c r="F139" s="42" t="s">
        <v>25</v>
      </c>
      <c r="G139" s="43" t="s">
        <v>26</v>
      </c>
      <c r="I139" s="40" t="s">
        <v>3</v>
      </c>
      <c r="J139" s="41" t="s">
        <v>10</v>
      </c>
      <c r="K139" s="41" t="s">
        <v>23</v>
      </c>
      <c r="L139" s="41" t="s">
        <v>24</v>
      </c>
      <c r="M139" s="42" t="s">
        <v>25</v>
      </c>
      <c r="N139" s="43" t="s">
        <v>26</v>
      </c>
      <c r="O139" s="33"/>
      <c r="P139" s="40" t="s">
        <v>3</v>
      </c>
      <c r="Q139" s="41" t="s">
        <v>10</v>
      </c>
      <c r="R139" s="41" t="s">
        <v>23</v>
      </c>
      <c r="S139" s="41" t="s">
        <v>24</v>
      </c>
      <c r="T139" s="42" t="s">
        <v>25</v>
      </c>
      <c r="U139" s="44" t="s">
        <v>26</v>
      </c>
      <c r="V139" s="29" t="s">
        <v>27</v>
      </c>
    </row>
    <row r="140" spans="2:22" ht="15" customHeight="1">
      <c r="B140" s="9">
        <v>1</v>
      </c>
      <c r="C140" s="17" t="str">
        <f>+'Merkez Stok'!C4</f>
        <v>Z-Katlama 200 eded</v>
      </c>
      <c r="D140" s="5"/>
      <c r="E140" s="5"/>
      <c r="F140" s="24">
        <f>+D140*E140</f>
        <v>0</v>
      </c>
      <c r="G140" s="30"/>
      <c r="I140" s="9">
        <v>1</v>
      </c>
      <c r="J140" s="17" t="str">
        <f>+'Merkez Stok'!C4</f>
        <v>Z-Katlama 200 eded</v>
      </c>
      <c r="K140" s="5"/>
      <c r="L140" s="5"/>
      <c r="M140" s="24">
        <f>+K140*L140</f>
        <v>0</v>
      </c>
      <c r="N140" s="30"/>
      <c r="O140" s="34"/>
      <c r="P140" s="9">
        <v>1</v>
      </c>
      <c r="Q140" s="17" t="str">
        <f>+'Merkez Stok'!C4</f>
        <v>Z-Katlama 200 eded</v>
      </c>
      <c r="R140" s="5"/>
      <c r="S140" s="5"/>
      <c r="T140" s="24">
        <f>+R140*S140</f>
        <v>0</v>
      </c>
      <c r="U140" s="38"/>
      <c r="V140" s="30"/>
    </row>
    <row r="141" spans="2:22" ht="15" customHeight="1">
      <c r="B141" s="9">
        <f>+B140+1</f>
        <v>2</v>
      </c>
      <c r="C141" s="17">
        <f>+'Merkez Stok'!C5</f>
        <v>0</v>
      </c>
      <c r="D141" s="5"/>
      <c r="E141" s="5"/>
      <c r="F141" s="24">
        <f t="shared" ref="F141:F159" si="30">+D141*E141</f>
        <v>0</v>
      </c>
      <c r="G141" s="30"/>
      <c r="I141" s="9">
        <f>+I140+1</f>
        <v>2</v>
      </c>
      <c r="J141" s="17">
        <f>+'Merkez Stok'!C5</f>
        <v>0</v>
      </c>
      <c r="K141" s="5"/>
      <c r="L141" s="5"/>
      <c r="M141" s="24">
        <f t="shared" ref="M141:M159" si="31">+K141*L141</f>
        <v>0</v>
      </c>
      <c r="N141" s="30"/>
      <c r="O141" s="34"/>
      <c r="P141" s="9">
        <f>+P140+1</f>
        <v>2</v>
      </c>
      <c r="Q141" s="17">
        <f>+'Merkez Stok'!C5</f>
        <v>0</v>
      </c>
      <c r="R141" s="5"/>
      <c r="S141" s="5"/>
      <c r="T141" s="24">
        <f t="shared" ref="T141:T159" si="32">+R141*S141</f>
        <v>0</v>
      </c>
      <c r="U141" s="38"/>
      <c r="V141" s="30"/>
    </row>
    <row r="142" spans="2:22" ht="15" customHeight="1">
      <c r="B142" s="9">
        <f t="shared" ref="B142:B159" si="33">+B141+1</f>
        <v>3</v>
      </c>
      <c r="C142" s="17">
        <f>+'Merkez Stok'!C6</f>
        <v>0</v>
      </c>
      <c r="D142" s="5"/>
      <c r="E142" s="5"/>
      <c r="F142" s="24">
        <f t="shared" si="30"/>
        <v>0</v>
      </c>
      <c r="G142" s="30"/>
      <c r="I142" s="9">
        <f t="shared" ref="I142:I159" si="34">+I141+1</f>
        <v>3</v>
      </c>
      <c r="J142" s="17">
        <f>+'Merkez Stok'!C6</f>
        <v>0</v>
      </c>
      <c r="K142" s="5"/>
      <c r="L142" s="5"/>
      <c r="M142" s="24">
        <f t="shared" si="31"/>
        <v>0</v>
      </c>
      <c r="N142" s="30"/>
      <c r="O142" s="34"/>
      <c r="P142" s="9">
        <f t="shared" ref="P142:P159" si="35">+P141+1</f>
        <v>3</v>
      </c>
      <c r="Q142" s="17">
        <f>+'Merkez Stok'!C6</f>
        <v>0</v>
      </c>
      <c r="R142" s="5"/>
      <c r="S142" s="5"/>
      <c r="T142" s="24">
        <f t="shared" si="32"/>
        <v>0</v>
      </c>
      <c r="U142" s="38"/>
      <c r="V142" s="30"/>
    </row>
    <row r="143" spans="2:22" ht="15" customHeight="1">
      <c r="B143" s="9">
        <f t="shared" si="33"/>
        <v>4</v>
      </c>
      <c r="C143" s="17">
        <f>+'Merkez Stok'!C7</f>
        <v>0</v>
      </c>
      <c r="D143" s="5"/>
      <c r="E143" s="5"/>
      <c r="F143" s="24">
        <f t="shared" si="30"/>
        <v>0</v>
      </c>
      <c r="G143" s="30"/>
      <c r="I143" s="9">
        <f t="shared" si="34"/>
        <v>4</v>
      </c>
      <c r="J143" s="17">
        <f>+'Merkez Stok'!C7</f>
        <v>0</v>
      </c>
      <c r="K143" s="5"/>
      <c r="L143" s="5"/>
      <c r="M143" s="24">
        <f t="shared" si="31"/>
        <v>0</v>
      </c>
      <c r="N143" s="30"/>
      <c r="O143" s="34"/>
      <c r="P143" s="9">
        <f t="shared" si="35"/>
        <v>4</v>
      </c>
      <c r="Q143" s="17">
        <f>+'Merkez Stok'!C7</f>
        <v>0</v>
      </c>
      <c r="R143" s="5"/>
      <c r="S143" s="5"/>
      <c r="T143" s="24">
        <f t="shared" si="32"/>
        <v>0</v>
      </c>
      <c r="U143" s="38"/>
      <c r="V143" s="30"/>
    </row>
    <row r="144" spans="2:22" ht="15" customHeight="1">
      <c r="B144" s="9">
        <f t="shared" si="33"/>
        <v>5</v>
      </c>
      <c r="C144" s="17">
        <f>+'Merkez Stok'!C8</f>
        <v>0</v>
      </c>
      <c r="D144" s="5"/>
      <c r="E144" s="5"/>
      <c r="F144" s="24">
        <f t="shared" si="30"/>
        <v>0</v>
      </c>
      <c r="G144" s="30"/>
      <c r="I144" s="9">
        <f t="shared" si="34"/>
        <v>5</v>
      </c>
      <c r="J144" s="17">
        <f>+'Merkez Stok'!C8</f>
        <v>0</v>
      </c>
      <c r="K144" s="5"/>
      <c r="L144" s="5"/>
      <c r="M144" s="24">
        <f t="shared" si="31"/>
        <v>0</v>
      </c>
      <c r="N144" s="30"/>
      <c r="O144" s="34"/>
      <c r="P144" s="9">
        <f t="shared" si="35"/>
        <v>5</v>
      </c>
      <c r="Q144" s="17">
        <f>+'Merkez Stok'!C8</f>
        <v>0</v>
      </c>
      <c r="R144" s="5"/>
      <c r="S144" s="5"/>
      <c r="T144" s="24">
        <f t="shared" si="32"/>
        <v>0</v>
      </c>
      <c r="U144" s="38"/>
      <c r="V144" s="30"/>
    </row>
    <row r="145" spans="2:22" ht="15" customHeight="1">
      <c r="B145" s="9">
        <f t="shared" si="33"/>
        <v>6</v>
      </c>
      <c r="C145" s="17">
        <f>+'Merkez Stok'!C9</f>
        <v>0</v>
      </c>
      <c r="D145" s="5"/>
      <c r="E145" s="5"/>
      <c r="F145" s="24">
        <f t="shared" si="30"/>
        <v>0</v>
      </c>
      <c r="G145" s="30"/>
      <c r="I145" s="9">
        <f t="shared" si="34"/>
        <v>6</v>
      </c>
      <c r="J145" s="17">
        <f>+'Merkez Stok'!C9</f>
        <v>0</v>
      </c>
      <c r="K145" s="5"/>
      <c r="L145" s="5"/>
      <c r="M145" s="24">
        <f t="shared" si="31"/>
        <v>0</v>
      </c>
      <c r="N145" s="30"/>
      <c r="O145" s="34"/>
      <c r="P145" s="9">
        <f t="shared" si="35"/>
        <v>6</v>
      </c>
      <c r="Q145" s="17">
        <f>+'Merkez Stok'!C9</f>
        <v>0</v>
      </c>
      <c r="R145" s="5"/>
      <c r="S145" s="5"/>
      <c r="T145" s="24">
        <f t="shared" si="32"/>
        <v>0</v>
      </c>
      <c r="U145" s="38"/>
      <c r="V145" s="30"/>
    </row>
    <row r="146" spans="2:22" ht="15" customHeight="1">
      <c r="B146" s="9">
        <f t="shared" si="33"/>
        <v>7</v>
      </c>
      <c r="C146" s="17">
        <f>+'Merkez Stok'!C10</f>
        <v>0</v>
      </c>
      <c r="D146" s="5"/>
      <c r="E146" s="5"/>
      <c r="F146" s="24">
        <f t="shared" si="30"/>
        <v>0</v>
      </c>
      <c r="G146" s="30"/>
      <c r="I146" s="9">
        <f t="shared" si="34"/>
        <v>7</v>
      </c>
      <c r="J146" s="17">
        <f>+'Merkez Stok'!C10</f>
        <v>0</v>
      </c>
      <c r="K146" s="5"/>
      <c r="L146" s="5"/>
      <c r="M146" s="24">
        <f t="shared" si="31"/>
        <v>0</v>
      </c>
      <c r="N146" s="30"/>
      <c r="O146" s="34"/>
      <c r="P146" s="9">
        <f t="shared" si="35"/>
        <v>7</v>
      </c>
      <c r="Q146" s="17">
        <f>+'Merkez Stok'!C10</f>
        <v>0</v>
      </c>
      <c r="R146" s="5"/>
      <c r="S146" s="5"/>
      <c r="T146" s="24">
        <f t="shared" si="32"/>
        <v>0</v>
      </c>
      <c r="U146" s="38"/>
      <c r="V146" s="30"/>
    </row>
    <row r="147" spans="2:22" ht="15" customHeight="1">
      <c r="B147" s="9">
        <f t="shared" si="33"/>
        <v>8</v>
      </c>
      <c r="C147" s="17">
        <f>+'Merkez Stok'!C11</f>
        <v>0</v>
      </c>
      <c r="D147" s="5"/>
      <c r="E147" s="5"/>
      <c r="F147" s="24">
        <f t="shared" si="30"/>
        <v>0</v>
      </c>
      <c r="G147" s="30"/>
      <c r="I147" s="9">
        <f t="shared" si="34"/>
        <v>8</v>
      </c>
      <c r="J147" s="17">
        <f>+'Merkez Stok'!C11</f>
        <v>0</v>
      </c>
      <c r="K147" s="5"/>
      <c r="L147" s="5"/>
      <c r="M147" s="24">
        <f t="shared" si="31"/>
        <v>0</v>
      </c>
      <c r="N147" s="30"/>
      <c r="O147" s="34"/>
      <c r="P147" s="9">
        <f t="shared" si="35"/>
        <v>8</v>
      </c>
      <c r="Q147" s="17">
        <f>+'Merkez Stok'!C11</f>
        <v>0</v>
      </c>
      <c r="R147" s="5"/>
      <c r="S147" s="5"/>
      <c r="T147" s="24">
        <f t="shared" si="32"/>
        <v>0</v>
      </c>
      <c r="U147" s="38"/>
      <c r="V147" s="30"/>
    </row>
    <row r="148" spans="2:22" ht="15" customHeight="1">
      <c r="B148" s="9">
        <f t="shared" si="33"/>
        <v>9</v>
      </c>
      <c r="C148" s="17">
        <f>+'Merkez Stok'!C12</f>
        <v>0</v>
      </c>
      <c r="D148" s="5"/>
      <c r="E148" s="5"/>
      <c r="F148" s="24">
        <f t="shared" si="30"/>
        <v>0</v>
      </c>
      <c r="G148" s="30"/>
      <c r="I148" s="9">
        <f t="shared" si="34"/>
        <v>9</v>
      </c>
      <c r="J148" s="17">
        <f>+'Merkez Stok'!C12</f>
        <v>0</v>
      </c>
      <c r="K148" s="5"/>
      <c r="L148" s="5"/>
      <c r="M148" s="24">
        <f t="shared" si="31"/>
        <v>0</v>
      </c>
      <c r="N148" s="30"/>
      <c r="O148" s="34"/>
      <c r="P148" s="9">
        <f t="shared" si="35"/>
        <v>9</v>
      </c>
      <c r="Q148" s="17">
        <f>+'Merkez Stok'!C12</f>
        <v>0</v>
      </c>
      <c r="R148" s="5"/>
      <c r="S148" s="5"/>
      <c r="T148" s="24">
        <f t="shared" si="32"/>
        <v>0</v>
      </c>
      <c r="U148" s="38"/>
      <c r="V148" s="30"/>
    </row>
    <row r="149" spans="2:22" ht="15" customHeight="1">
      <c r="B149" s="9">
        <f t="shared" si="33"/>
        <v>10</v>
      </c>
      <c r="C149" s="17">
        <f>+'Merkez Stok'!C13</f>
        <v>0</v>
      </c>
      <c r="D149" s="5"/>
      <c r="E149" s="5"/>
      <c r="F149" s="24">
        <f t="shared" si="30"/>
        <v>0</v>
      </c>
      <c r="G149" s="30"/>
      <c r="I149" s="9">
        <f t="shared" si="34"/>
        <v>10</v>
      </c>
      <c r="J149" s="17">
        <f>+'Merkez Stok'!C13</f>
        <v>0</v>
      </c>
      <c r="K149" s="5"/>
      <c r="L149" s="5"/>
      <c r="M149" s="24">
        <f t="shared" si="31"/>
        <v>0</v>
      </c>
      <c r="N149" s="30"/>
      <c r="O149" s="34"/>
      <c r="P149" s="9">
        <f t="shared" si="35"/>
        <v>10</v>
      </c>
      <c r="Q149" s="17">
        <f>+'Merkez Stok'!C13</f>
        <v>0</v>
      </c>
      <c r="R149" s="5"/>
      <c r="S149" s="5"/>
      <c r="T149" s="24">
        <f t="shared" si="32"/>
        <v>0</v>
      </c>
      <c r="U149" s="38"/>
      <c r="V149" s="30"/>
    </row>
    <row r="150" spans="2:22" ht="15" customHeight="1">
      <c r="B150" s="9">
        <f t="shared" si="33"/>
        <v>11</v>
      </c>
      <c r="C150" s="17">
        <f>+'Merkez Stok'!C14</f>
        <v>0</v>
      </c>
      <c r="D150" s="5"/>
      <c r="E150" s="5"/>
      <c r="F150" s="24">
        <f t="shared" si="30"/>
        <v>0</v>
      </c>
      <c r="G150" s="30"/>
      <c r="I150" s="9">
        <f t="shared" si="34"/>
        <v>11</v>
      </c>
      <c r="J150" s="17">
        <f>+'Merkez Stok'!C14</f>
        <v>0</v>
      </c>
      <c r="K150" s="5"/>
      <c r="L150" s="5"/>
      <c r="M150" s="24">
        <f t="shared" si="31"/>
        <v>0</v>
      </c>
      <c r="N150" s="30"/>
      <c r="O150" s="34"/>
      <c r="P150" s="9">
        <f t="shared" si="35"/>
        <v>11</v>
      </c>
      <c r="Q150" s="17">
        <f>+'Merkez Stok'!C14</f>
        <v>0</v>
      </c>
      <c r="R150" s="5"/>
      <c r="S150" s="5"/>
      <c r="T150" s="24">
        <f t="shared" si="32"/>
        <v>0</v>
      </c>
      <c r="U150" s="38"/>
      <c r="V150" s="30"/>
    </row>
    <row r="151" spans="2:22" ht="15" customHeight="1">
      <c r="B151" s="9">
        <f t="shared" si="33"/>
        <v>12</v>
      </c>
      <c r="C151" s="17">
        <f>+'Merkez Stok'!C15</f>
        <v>0</v>
      </c>
      <c r="D151" s="5"/>
      <c r="E151" s="5"/>
      <c r="F151" s="24">
        <f t="shared" si="30"/>
        <v>0</v>
      </c>
      <c r="G151" s="30"/>
      <c r="I151" s="9">
        <f t="shared" si="34"/>
        <v>12</v>
      </c>
      <c r="J151" s="17">
        <f>+'Merkez Stok'!C15</f>
        <v>0</v>
      </c>
      <c r="K151" s="5"/>
      <c r="L151" s="5"/>
      <c r="M151" s="24">
        <f t="shared" si="31"/>
        <v>0</v>
      </c>
      <c r="N151" s="30"/>
      <c r="O151" s="34"/>
      <c r="P151" s="9">
        <f t="shared" si="35"/>
        <v>12</v>
      </c>
      <c r="Q151" s="17">
        <f>+'Merkez Stok'!C15</f>
        <v>0</v>
      </c>
      <c r="R151" s="5"/>
      <c r="S151" s="5"/>
      <c r="T151" s="24">
        <f t="shared" si="32"/>
        <v>0</v>
      </c>
      <c r="U151" s="38"/>
      <c r="V151" s="30"/>
    </row>
    <row r="152" spans="2:22" ht="15" customHeight="1">
      <c r="B152" s="9">
        <f t="shared" si="33"/>
        <v>13</v>
      </c>
      <c r="C152" s="17">
        <f>+'Merkez Stok'!C16</f>
        <v>0</v>
      </c>
      <c r="D152" s="5"/>
      <c r="E152" s="5"/>
      <c r="F152" s="24">
        <f t="shared" si="30"/>
        <v>0</v>
      </c>
      <c r="G152" s="30"/>
      <c r="I152" s="9">
        <f t="shared" si="34"/>
        <v>13</v>
      </c>
      <c r="J152" s="17">
        <f>+'Merkez Stok'!C16</f>
        <v>0</v>
      </c>
      <c r="K152" s="5"/>
      <c r="L152" s="5"/>
      <c r="M152" s="24">
        <f t="shared" si="31"/>
        <v>0</v>
      </c>
      <c r="N152" s="30"/>
      <c r="O152" s="34"/>
      <c r="P152" s="9">
        <f t="shared" si="35"/>
        <v>13</v>
      </c>
      <c r="Q152" s="17">
        <f>+'Merkez Stok'!C16</f>
        <v>0</v>
      </c>
      <c r="R152" s="5"/>
      <c r="S152" s="5"/>
      <c r="T152" s="24">
        <f t="shared" si="32"/>
        <v>0</v>
      </c>
      <c r="U152" s="38"/>
      <c r="V152" s="30"/>
    </row>
    <row r="153" spans="2:22" ht="15" customHeight="1">
      <c r="B153" s="9">
        <f t="shared" si="33"/>
        <v>14</v>
      </c>
      <c r="C153" s="17">
        <f>+'Merkez Stok'!C17</f>
        <v>0</v>
      </c>
      <c r="D153" s="5"/>
      <c r="E153" s="5"/>
      <c r="F153" s="24">
        <f t="shared" si="30"/>
        <v>0</v>
      </c>
      <c r="G153" s="30"/>
      <c r="I153" s="9">
        <f t="shared" si="34"/>
        <v>14</v>
      </c>
      <c r="J153" s="17">
        <f>+'Merkez Stok'!C17</f>
        <v>0</v>
      </c>
      <c r="K153" s="5"/>
      <c r="L153" s="5"/>
      <c r="M153" s="24">
        <f t="shared" si="31"/>
        <v>0</v>
      </c>
      <c r="N153" s="30"/>
      <c r="O153" s="34"/>
      <c r="P153" s="9">
        <f t="shared" si="35"/>
        <v>14</v>
      </c>
      <c r="Q153" s="17">
        <f>+'Merkez Stok'!C17</f>
        <v>0</v>
      </c>
      <c r="R153" s="5"/>
      <c r="S153" s="5"/>
      <c r="T153" s="24">
        <f t="shared" si="32"/>
        <v>0</v>
      </c>
      <c r="U153" s="38"/>
      <c r="V153" s="30"/>
    </row>
    <row r="154" spans="2:22" ht="15" customHeight="1">
      <c r="B154" s="9">
        <f t="shared" si="33"/>
        <v>15</v>
      </c>
      <c r="C154" s="17">
        <f>+'Merkez Stok'!C18</f>
        <v>0</v>
      </c>
      <c r="D154" s="5"/>
      <c r="E154" s="5"/>
      <c r="F154" s="24">
        <f t="shared" si="30"/>
        <v>0</v>
      </c>
      <c r="G154" s="30"/>
      <c r="I154" s="9">
        <f t="shared" si="34"/>
        <v>15</v>
      </c>
      <c r="J154" s="17">
        <f>+'Merkez Stok'!C18</f>
        <v>0</v>
      </c>
      <c r="K154" s="5"/>
      <c r="L154" s="5"/>
      <c r="M154" s="24">
        <f t="shared" si="31"/>
        <v>0</v>
      </c>
      <c r="N154" s="30"/>
      <c r="O154" s="34"/>
      <c r="P154" s="9">
        <f t="shared" si="35"/>
        <v>15</v>
      </c>
      <c r="Q154" s="17">
        <f>+'Merkez Stok'!C18</f>
        <v>0</v>
      </c>
      <c r="R154" s="5"/>
      <c r="S154" s="5"/>
      <c r="T154" s="24">
        <f t="shared" si="32"/>
        <v>0</v>
      </c>
      <c r="U154" s="38"/>
      <c r="V154" s="30"/>
    </row>
    <row r="155" spans="2:22" ht="15" customHeight="1">
      <c r="B155" s="9">
        <f t="shared" si="33"/>
        <v>16</v>
      </c>
      <c r="C155" s="17">
        <f>+'Merkez Stok'!C19</f>
        <v>0</v>
      </c>
      <c r="D155" s="5"/>
      <c r="E155" s="5"/>
      <c r="F155" s="24">
        <f t="shared" si="30"/>
        <v>0</v>
      </c>
      <c r="G155" s="30"/>
      <c r="I155" s="9">
        <f t="shared" si="34"/>
        <v>16</v>
      </c>
      <c r="J155" s="17">
        <f>+'Merkez Stok'!C19</f>
        <v>0</v>
      </c>
      <c r="K155" s="5"/>
      <c r="L155" s="5"/>
      <c r="M155" s="24">
        <f t="shared" si="31"/>
        <v>0</v>
      </c>
      <c r="N155" s="30"/>
      <c r="O155" s="34"/>
      <c r="P155" s="9">
        <f t="shared" si="35"/>
        <v>16</v>
      </c>
      <c r="Q155" s="17">
        <f>+'Merkez Stok'!C19</f>
        <v>0</v>
      </c>
      <c r="R155" s="5"/>
      <c r="S155" s="5"/>
      <c r="T155" s="24">
        <f t="shared" si="32"/>
        <v>0</v>
      </c>
      <c r="U155" s="38"/>
      <c r="V155" s="30"/>
    </row>
    <row r="156" spans="2:22" ht="15" customHeight="1">
      <c r="B156" s="9">
        <f t="shared" si="33"/>
        <v>17</v>
      </c>
      <c r="C156" s="17">
        <f>+'Merkez Stok'!C20</f>
        <v>0</v>
      </c>
      <c r="D156" s="5"/>
      <c r="E156" s="5"/>
      <c r="F156" s="24">
        <f t="shared" si="30"/>
        <v>0</v>
      </c>
      <c r="G156" s="30"/>
      <c r="I156" s="9">
        <f t="shared" si="34"/>
        <v>17</v>
      </c>
      <c r="J156" s="17">
        <f>+'Merkez Stok'!C20</f>
        <v>0</v>
      </c>
      <c r="K156" s="5"/>
      <c r="L156" s="5"/>
      <c r="M156" s="24">
        <f t="shared" si="31"/>
        <v>0</v>
      </c>
      <c r="N156" s="30"/>
      <c r="O156" s="34"/>
      <c r="P156" s="9">
        <f t="shared" si="35"/>
        <v>17</v>
      </c>
      <c r="Q156" s="17">
        <f>+'Merkez Stok'!C20</f>
        <v>0</v>
      </c>
      <c r="R156" s="5"/>
      <c r="S156" s="5"/>
      <c r="T156" s="24">
        <f t="shared" si="32"/>
        <v>0</v>
      </c>
      <c r="U156" s="38"/>
      <c r="V156" s="30"/>
    </row>
    <row r="157" spans="2:22" ht="15" customHeight="1">
      <c r="B157" s="9">
        <f t="shared" si="33"/>
        <v>18</v>
      </c>
      <c r="C157" s="17">
        <f>+'Merkez Stok'!C21</f>
        <v>0</v>
      </c>
      <c r="D157" s="5"/>
      <c r="E157" s="5"/>
      <c r="F157" s="24">
        <f t="shared" si="30"/>
        <v>0</v>
      </c>
      <c r="G157" s="30"/>
      <c r="I157" s="9">
        <f t="shared" si="34"/>
        <v>18</v>
      </c>
      <c r="J157" s="17">
        <f>+'Merkez Stok'!C21</f>
        <v>0</v>
      </c>
      <c r="K157" s="5"/>
      <c r="L157" s="5"/>
      <c r="M157" s="24">
        <f t="shared" si="31"/>
        <v>0</v>
      </c>
      <c r="N157" s="30"/>
      <c r="O157" s="34"/>
      <c r="P157" s="9">
        <f t="shared" si="35"/>
        <v>18</v>
      </c>
      <c r="Q157" s="17">
        <f>+'Merkez Stok'!C21</f>
        <v>0</v>
      </c>
      <c r="R157" s="5"/>
      <c r="S157" s="5"/>
      <c r="T157" s="24">
        <f t="shared" si="32"/>
        <v>0</v>
      </c>
      <c r="U157" s="38"/>
      <c r="V157" s="30"/>
    </row>
    <row r="158" spans="2:22" ht="15" customHeight="1">
      <c r="B158" s="9">
        <f t="shared" si="33"/>
        <v>19</v>
      </c>
      <c r="C158" s="17">
        <f>+'Merkez Stok'!C22</f>
        <v>0</v>
      </c>
      <c r="D158" s="5"/>
      <c r="E158" s="5"/>
      <c r="F158" s="24">
        <f t="shared" si="30"/>
        <v>0</v>
      </c>
      <c r="G158" s="30"/>
      <c r="I158" s="9">
        <f t="shared" si="34"/>
        <v>19</v>
      </c>
      <c r="J158" s="17">
        <f>+'Merkez Stok'!C22</f>
        <v>0</v>
      </c>
      <c r="K158" s="5"/>
      <c r="L158" s="5"/>
      <c r="M158" s="24">
        <f t="shared" si="31"/>
        <v>0</v>
      </c>
      <c r="N158" s="30"/>
      <c r="O158" s="34"/>
      <c r="P158" s="9">
        <f t="shared" si="35"/>
        <v>19</v>
      </c>
      <c r="Q158" s="17">
        <f>+'Merkez Stok'!C22</f>
        <v>0</v>
      </c>
      <c r="R158" s="5"/>
      <c r="S158" s="5"/>
      <c r="T158" s="24">
        <f t="shared" si="32"/>
        <v>0</v>
      </c>
      <c r="U158" s="38"/>
      <c r="V158" s="30"/>
    </row>
    <row r="159" spans="2:22" ht="15" customHeight="1" thickBot="1">
      <c r="B159" s="18">
        <f t="shared" si="33"/>
        <v>20</v>
      </c>
      <c r="C159" s="17">
        <f>+'Merkez Stok'!C23</f>
        <v>0</v>
      </c>
      <c r="D159" s="20"/>
      <c r="E159" s="20"/>
      <c r="F159" s="25">
        <f t="shared" si="30"/>
        <v>0</v>
      </c>
      <c r="G159" s="30"/>
      <c r="I159" s="18">
        <f t="shared" si="34"/>
        <v>20</v>
      </c>
      <c r="J159" s="17">
        <f>+'Merkez Stok'!C23</f>
        <v>0</v>
      </c>
      <c r="K159" s="20"/>
      <c r="L159" s="20"/>
      <c r="M159" s="25">
        <f t="shared" si="31"/>
        <v>0</v>
      </c>
      <c r="N159" s="30"/>
      <c r="O159" s="34"/>
      <c r="P159" s="18">
        <f t="shared" si="35"/>
        <v>20</v>
      </c>
      <c r="Q159" s="17">
        <f>+'Merkez Stok'!C23</f>
        <v>0</v>
      </c>
      <c r="R159" s="20"/>
      <c r="S159" s="20"/>
      <c r="T159" s="25">
        <f t="shared" si="32"/>
        <v>0</v>
      </c>
      <c r="U159" s="38"/>
      <c r="V159" s="30"/>
    </row>
    <row r="160" spans="2:22" ht="22.5" customHeight="1" thickBot="1">
      <c r="B160" s="151" t="s">
        <v>8</v>
      </c>
      <c r="C160" s="152"/>
      <c r="D160" s="22">
        <f>SUM(D140:D159)</f>
        <v>0</v>
      </c>
      <c r="E160" s="22">
        <f>SUM(E140:E159)</f>
        <v>0</v>
      </c>
      <c r="F160" s="26">
        <f>SUM(F140:F159)</f>
        <v>0</v>
      </c>
      <c r="G160" s="23">
        <f>SUM(G140:G159)</f>
        <v>0</v>
      </c>
      <c r="I160" s="151" t="s">
        <v>8</v>
      </c>
      <c r="J160" s="152"/>
      <c r="K160" s="22">
        <f>SUM(K140:K159)</f>
        <v>0</v>
      </c>
      <c r="L160" s="22">
        <f>SUM(L140:L159)</f>
        <v>0</v>
      </c>
      <c r="M160" s="26">
        <f>SUM(M140:M159)</f>
        <v>0</v>
      </c>
      <c r="N160" s="23">
        <f>SUM(N140:N159)</f>
        <v>0</v>
      </c>
      <c r="O160" s="37"/>
      <c r="P160" s="151" t="s">
        <v>8</v>
      </c>
      <c r="Q160" s="152"/>
      <c r="R160" s="22">
        <f>SUM(R140:R159)</f>
        <v>0</v>
      </c>
      <c r="S160" s="22">
        <f>SUM(S140:S159)</f>
        <v>0</v>
      </c>
      <c r="T160" s="26">
        <f>SUM(T140:T159)</f>
        <v>0</v>
      </c>
      <c r="U160" s="26">
        <f>SUM(U140:U159)</f>
        <v>0</v>
      </c>
      <c r="V160" s="23">
        <f>SUM(V140:V159)</f>
        <v>0</v>
      </c>
    </row>
    <row r="161" spans="2:22" ht="22.5" customHeight="1" thickBot="1">
      <c r="B161" s="145" t="s">
        <v>28</v>
      </c>
      <c r="C161" s="146"/>
      <c r="D161" s="146"/>
      <c r="E161" s="146"/>
      <c r="F161" s="27"/>
      <c r="G161" s="31"/>
      <c r="I161" s="145" t="s">
        <v>28</v>
      </c>
      <c r="J161" s="146"/>
      <c r="K161" s="146"/>
      <c r="L161" s="146"/>
      <c r="M161" s="27"/>
      <c r="N161" s="31"/>
      <c r="O161" s="36"/>
      <c r="P161" s="145" t="s">
        <v>28</v>
      </c>
      <c r="Q161" s="146"/>
      <c r="R161" s="146"/>
      <c r="S161" s="146"/>
      <c r="T161" s="27"/>
      <c r="U161" s="39"/>
      <c r="V161" s="31"/>
    </row>
    <row r="164" spans="2:22" ht="16.5" customHeight="1" thickBot="1">
      <c r="B164" s="32">
        <f>+B137+1</f>
        <v>42436</v>
      </c>
    </row>
    <row r="165" spans="2:22" ht="24" customHeight="1" thickBot="1">
      <c r="B165" s="148" t="s">
        <v>20</v>
      </c>
      <c r="C165" s="149"/>
      <c r="D165" s="149"/>
      <c r="E165" s="149"/>
      <c r="F165" s="149"/>
      <c r="G165" s="150"/>
      <c r="I165" s="148" t="s">
        <v>21</v>
      </c>
      <c r="J165" s="149"/>
      <c r="K165" s="149"/>
      <c r="L165" s="149"/>
      <c r="M165" s="149"/>
      <c r="N165" s="150"/>
      <c r="O165" s="35"/>
      <c r="P165" s="148" t="s">
        <v>22</v>
      </c>
      <c r="Q165" s="149"/>
      <c r="R165" s="149"/>
      <c r="S165" s="149"/>
      <c r="T165" s="149"/>
      <c r="U165" s="150"/>
      <c r="V165" s="28"/>
    </row>
    <row r="166" spans="2:22" s="21" customFormat="1" ht="27.75" customHeight="1">
      <c r="B166" s="40" t="s">
        <v>3</v>
      </c>
      <c r="C166" s="41" t="s">
        <v>10</v>
      </c>
      <c r="D166" s="41" t="s">
        <v>23</v>
      </c>
      <c r="E166" s="41" t="s">
        <v>24</v>
      </c>
      <c r="F166" s="42" t="s">
        <v>25</v>
      </c>
      <c r="G166" s="43" t="s">
        <v>26</v>
      </c>
      <c r="I166" s="40" t="s">
        <v>3</v>
      </c>
      <c r="J166" s="41" t="s">
        <v>10</v>
      </c>
      <c r="K166" s="41" t="s">
        <v>23</v>
      </c>
      <c r="L166" s="41" t="s">
        <v>24</v>
      </c>
      <c r="M166" s="42" t="s">
        <v>25</v>
      </c>
      <c r="N166" s="43" t="s">
        <v>26</v>
      </c>
      <c r="O166" s="33"/>
      <c r="P166" s="40" t="s">
        <v>3</v>
      </c>
      <c r="Q166" s="41" t="s">
        <v>10</v>
      </c>
      <c r="R166" s="41" t="s">
        <v>23</v>
      </c>
      <c r="S166" s="41" t="s">
        <v>24</v>
      </c>
      <c r="T166" s="42" t="s">
        <v>25</v>
      </c>
      <c r="U166" s="44" t="s">
        <v>26</v>
      </c>
      <c r="V166" s="29" t="s">
        <v>27</v>
      </c>
    </row>
    <row r="167" spans="2:22" ht="15" customHeight="1">
      <c r="B167" s="9">
        <v>1</v>
      </c>
      <c r="C167" s="17" t="str">
        <f>+'Merkez Stok'!C4</f>
        <v>Z-Katlama 200 eded</v>
      </c>
      <c r="D167" s="5"/>
      <c r="E167" s="5"/>
      <c r="F167" s="24">
        <f>+D167*E167</f>
        <v>0</v>
      </c>
      <c r="G167" s="30"/>
      <c r="I167" s="9">
        <v>1</v>
      </c>
      <c r="J167" s="17" t="str">
        <f>+'Merkez Stok'!C4</f>
        <v>Z-Katlama 200 eded</v>
      </c>
      <c r="K167" s="5">
        <v>144</v>
      </c>
      <c r="L167" s="5">
        <v>1.26</v>
      </c>
      <c r="M167" s="24">
        <f>+K167*L167</f>
        <v>181.44</v>
      </c>
      <c r="N167" s="30">
        <v>144</v>
      </c>
      <c r="O167" s="34"/>
      <c r="P167" s="9">
        <v>1</v>
      </c>
      <c r="Q167" s="17" t="str">
        <f>+'Merkez Stok'!C4</f>
        <v>Z-Katlama 200 eded</v>
      </c>
      <c r="R167" s="5"/>
      <c r="S167" s="5"/>
      <c r="T167" s="24">
        <f>+R167*S167</f>
        <v>0</v>
      </c>
      <c r="U167" s="38"/>
      <c r="V167" s="30"/>
    </row>
    <row r="168" spans="2:22" ht="15" customHeight="1">
      <c r="B168" s="9">
        <f>+B167+1</f>
        <v>2</v>
      </c>
      <c r="C168" s="17">
        <f>+'Merkez Stok'!C5</f>
        <v>0</v>
      </c>
      <c r="D168" s="5"/>
      <c r="E168" s="5"/>
      <c r="F168" s="24">
        <f t="shared" ref="F168:F186" si="36">+D168*E168</f>
        <v>0</v>
      </c>
      <c r="G168" s="30"/>
      <c r="I168" s="9">
        <f>+I167+1</f>
        <v>2</v>
      </c>
      <c r="J168" s="17">
        <f>+'Merkez Stok'!C5</f>
        <v>0</v>
      </c>
      <c r="K168" s="5"/>
      <c r="L168" s="5"/>
      <c r="M168" s="24">
        <f t="shared" ref="M168:M186" si="37">+K168*L168</f>
        <v>0</v>
      </c>
      <c r="N168" s="30"/>
      <c r="O168" s="34"/>
      <c r="P168" s="9">
        <f>+P167+1</f>
        <v>2</v>
      </c>
      <c r="Q168" s="17">
        <f>+'Merkez Stok'!C5</f>
        <v>0</v>
      </c>
      <c r="R168" s="5"/>
      <c r="S168" s="5"/>
      <c r="T168" s="24">
        <f t="shared" ref="T168:T186" si="38">+R168*S168</f>
        <v>0</v>
      </c>
      <c r="U168" s="38"/>
      <c r="V168" s="30"/>
    </row>
    <row r="169" spans="2:22" ht="15" customHeight="1">
      <c r="B169" s="9">
        <f t="shared" ref="B169:B186" si="39">+B168+1</f>
        <v>3</v>
      </c>
      <c r="C169" s="17">
        <f>+'Merkez Stok'!C6</f>
        <v>0</v>
      </c>
      <c r="D169" s="5"/>
      <c r="E169" s="5"/>
      <c r="F169" s="24">
        <f t="shared" si="36"/>
        <v>0</v>
      </c>
      <c r="G169" s="30"/>
      <c r="I169" s="9">
        <f t="shared" ref="I169:I186" si="40">+I168+1</f>
        <v>3</v>
      </c>
      <c r="J169" s="17">
        <f>+'Merkez Stok'!C6</f>
        <v>0</v>
      </c>
      <c r="K169" s="5"/>
      <c r="L169" s="5"/>
      <c r="M169" s="24">
        <f t="shared" si="37"/>
        <v>0</v>
      </c>
      <c r="N169" s="30"/>
      <c r="O169" s="34"/>
      <c r="P169" s="9">
        <f t="shared" ref="P169:P186" si="41">+P168+1</f>
        <v>3</v>
      </c>
      <c r="Q169" s="17">
        <f>+'Merkez Stok'!C6</f>
        <v>0</v>
      </c>
      <c r="R169" s="5"/>
      <c r="S169" s="5"/>
      <c r="T169" s="24">
        <f t="shared" si="38"/>
        <v>0</v>
      </c>
      <c r="U169" s="38"/>
      <c r="V169" s="30"/>
    </row>
    <row r="170" spans="2:22" ht="15" customHeight="1">
      <c r="B170" s="9">
        <f t="shared" si="39"/>
        <v>4</v>
      </c>
      <c r="C170" s="17">
        <f>+'Merkez Stok'!C7</f>
        <v>0</v>
      </c>
      <c r="D170" s="5">
        <v>36</v>
      </c>
      <c r="E170" s="5">
        <v>3.3</v>
      </c>
      <c r="F170" s="24">
        <f t="shared" si="36"/>
        <v>118.8</v>
      </c>
      <c r="G170" s="30">
        <v>36</v>
      </c>
      <c r="I170" s="9">
        <f t="shared" si="40"/>
        <v>4</v>
      </c>
      <c r="J170" s="17">
        <f>+'Merkez Stok'!C7</f>
        <v>0</v>
      </c>
      <c r="K170" s="5">
        <v>102</v>
      </c>
      <c r="L170" s="5">
        <v>3.18</v>
      </c>
      <c r="M170" s="24">
        <f t="shared" si="37"/>
        <v>324.36</v>
      </c>
      <c r="N170" s="30">
        <v>102</v>
      </c>
      <c r="O170" s="34"/>
      <c r="P170" s="9">
        <f t="shared" si="41"/>
        <v>4</v>
      </c>
      <c r="Q170" s="17">
        <f>+'Merkez Stok'!C7</f>
        <v>0</v>
      </c>
      <c r="R170" s="5"/>
      <c r="S170" s="5"/>
      <c r="T170" s="24">
        <f t="shared" si="38"/>
        <v>0</v>
      </c>
      <c r="U170" s="38"/>
      <c r="V170" s="30"/>
    </row>
    <row r="171" spans="2:22" ht="15" customHeight="1">
      <c r="B171" s="9">
        <f t="shared" si="39"/>
        <v>5</v>
      </c>
      <c r="C171" s="17">
        <f>+'Merkez Stok'!C8</f>
        <v>0</v>
      </c>
      <c r="D171" s="5"/>
      <c r="E171" s="5"/>
      <c r="F171" s="24">
        <f t="shared" si="36"/>
        <v>0</v>
      </c>
      <c r="G171" s="30"/>
      <c r="I171" s="9">
        <f t="shared" si="40"/>
        <v>5</v>
      </c>
      <c r="J171" s="17">
        <f>+'Merkez Stok'!C8</f>
        <v>0</v>
      </c>
      <c r="K171" s="5"/>
      <c r="L171" s="5"/>
      <c r="M171" s="24">
        <f t="shared" si="37"/>
        <v>0</v>
      </c>
      <c r="N171" s="30"/>
      <c r="O171" s="34"/>
      <c r="P171" s="9">
        <f t="shared" si="41"/>
        <v>5</v>
      </c>
      <c r="Q171" s="17">
        <f>+'Merkez Stok'!C8</f>
        <v>0</v>
      </c>
      <c r="R171" s="5"/>
      <c r="S171" s="5"/>
      <c r="T171" s="24">
        <f t="shared" si="38"/>
        <v>0</v>
      </c>
      <c r="U171" s="38"/>
      <c r="V171" s="30"/>
    </row>
    <row r="172" spans="2:22" ht="15" customHeight="1">
      <c r="B172" s="9">
        <f t="shared" si="39"/>
        <v>6</v>
      </c>
      <c r="C172" s="17">
        <f>+'Merkez Stok'!C9</f>
        <v>0</v>
      </c>
      <c r="D172" s="5"/>
      <c r="E172" s="5"/>
      <c r="F172" s="24">
        <f t="shared" si="36"/>
        <v>0</v>
      </c>
      <c r="G172" s="30"/>
      <c r="I172" s="9">
        <f t="shared" si="40"/>
        <v>6</v>
      </c>
      <c r="J172" s="17">
        <f>+'Merkez Stok'!C9</f>
        <v>0</v>
      </c>
      <c r="K172" s="5"/>
      <c r="L172" s="5"/>
      <c r="M172" s="24">
        <f t="shared" si="37"/>
        <v>0</v>
      </c>
      <c r="N172" s="30"/>
      <c r="O172" s="34"/>
      <c r="P172" s="9">
        <f t="shared" si="41"/>
        <v>6</v>
      </c>
      <c r="Q172" s="17">
        <f>+'Merkez Stok'!C9</f>
        <v>0</v>
      </c>
      <c r="R172" s="5"/>
      <c r="S172" s="5"/>
      <c r="T172" s="24">
        <f t="shared" si="38"/>
        <v>0</v>
      </c>
      <c r="U172" s="38"/>
      <c r="V172" s="30"/>
    </row>
    <row r="173" spans="2:22" ht="15" customHeight="1">
      <c r="B173" s="9">
        <f t="shared" si="39"/>
        <v>7</v>
      </c>
      <c r="C173" s="17">
        <f>+'Merkez Stok'!C10</f>
        <v>0</v>
      </c>
      <c r="D173" s="5"/>
      <c r="E173" s="5"/>
      <c r="F173" s="24">
        <f t="shared" si="36"/>
        <v>0</v>
      </c>
      <c r="G173" s="30"/>
      <c r="I173" s="9">
        <f t="shared" si="40"/>
        <v>7</v>
      </c>
      <c r="J173" s="17">
        <f>+'Merkez Stok'!C10</f>
        <v>0</v>
      </c>
      <c r="K173" s="5"/>
      <c r="L173" s="5"/>
      <c r="M173" s="24">
        <f t="shared" si="37"/>
        <v>0</v>
      </c>
      <c r="N173" s="30"/>
      <c r="O173" s="34"/>
      <c r="P173" s="9">
        <f t="shared" si="41"/>
        <v>7</v>
      </c>
      <c r="Q173" s="17">
        <f>+'Merkez Stok'!C10</f>
        <v>0</v>
      </c>
      <c r="R173" s="5"/>
      <c r="S173" s="5"/>
      <c r="T173" s="24">
        <f t="shared" si="38"/>
        <v>0</v>
      </c>
      <c r="U173" s="38"/>
      <c r="V173" s="30"/>
    </row>
    <row r="174" spans="2:22" ht="15" customHeight="1">
      <c r="B174" s="9">
        <f t="shared" si="39"/>
        <v>8</v>
      </c>
      <c r="C174" s="17">
        <f>+'Merkez Stok'!C11</f>
        <v>0</v>
      </c>
      <c r="D174" s="5"/>
      <c r="E174" s="5"/>
      <c r="F174" s="24">
        <f t="shared" si="36"/>
        <v>0</v>
      </c>
      <c r="G174" s="30"/>
      <c r="I174" s="9">
        <f t="shared" si="40"/>
        <v>8</v>
      </c>
      <c r="J174" s="17">
        <f>+'Merkez Stok'!C11</f>
        <v>0</v>
      </c>
      <c r="K174" s="5"/>
      <c r="L174" s="5"/>
      <c r="M174" s="24">
        <f t="shared" si="37"/>
        <v>0</v>
      </c>
      <c r="N174" s="30"/>
      <c r="O174" s="34"/>
      <c r="P174" s="9">
        <f t="shared" si="41"/>
        <v>8</v>
      </c>
      <c r="Q174" s="17">
        <f>+'Merkez Stok'!C11</f>
        <v>0</v>
      </c>
      <c r="R174" s="5"/>
      <c r="S174" s="5"/>
      <c r="T174" s="24">
        <f t="shared" si="38"/>
        <v>0</v>
      </c>
      <c r="U174" s="38"/>
      <c r="V174" s="30"/>
    </row>
    <row r="175" spans="2:22" ht="15" customHeight="1">
      <c r="B175" s="9">
        <f t="shared" si="39"/>
        <v>9</v>
      </c>
      <c r="C175" s="17">
        <f>+'Merkez Stok'!C12</f>
        <v>0</v>
      </c>
      <c r="D175" s="5"/>
      <c r="E175" s="5"/>
      <c r="F175" s="24">
        <f t="shared" si="36"/>
        <v>0</v>
      </c>
      <c r="G175" s="30"/>
      <c r="I175" s="9">
        <f t="shared" si="40"/>
        <v>9</v>
      </c>
      <c r="J175" s="17">
        <f>+'Merkez Stok'!C12</f>
        <v>0</v>
      </c>
      <c r="K175" s="5"/>
      <c r="L175" s="5"/>
      <c r="M175" s="24">
        <f t="shared" si="37"/>
        <v>0</v>
      </c>
      <c r="N175" s="30"/>
      <c r="O175" s="34"/>
      <c r="P175" s="9">
        <f t="shared" si="41"/>
        <v>9</v>
      </c>
      <c r="Q175" s="17">
        <f>+'Merkez Stok'!C12</f>
        <v>0</v>
      </c>
      <c r="R175" s="5"/>
      <c r="S175" s="5"/>
      <c r="T175" s="24">
        <f t="shared" si="38"/>
        <v>0</v>
      </c>
      <c r="U175" s="38"/>
      <c r="V175" s="30"/>
    </row>
    <row r="176" spans="2:22" ht="15" customHeight="1">
      <c r="B176" s="9">
        <f t="shared" si="39"/>
        <v>10</v>
      </c>
      <c r="C176" s="17">
        <f>+'Merkez Stok'!C13</f>
        <v>0</v>
      </c>
      <c r="D176" s="5"/>
      <c r="E176" s="5"/>
      <c r="F176" s="24">
        <f t="shared" si="36"/>
        <v>0</v>
      </c>
      <c r="G176" s="30"/>
      <c r="I176" s="9">
        <f t="shared" si="40"/>
        <v>10</v>
      </c>
      <c r="J176" s="17">
        <f>+'Merkez Stok'!C13</f>
        <v>0</v>
      </c>
      <c r="K176" s="5"/>
      <c r="L176" s="5"/>
      <c r="M176" s="24">
        <f t="shared" si="37"/>
        <v>0</v>
      </c>
      <c r="N176" s="30"/>
      <c r="O176" s="34"/>
      <c r="P176" s="9">
        <f t="shared" si="41"/>
        <v>10</v>
      </c>
      <c r="Q176" s="17">
        <f>+'Merkez Stok'!C13</f>
        <v>0</v>
      </c>
      <c r="R176" s="5"/>
      <c r="S176" s="5"/>
      <c r="T176" s="24">
        <f t="shared" si="38"/>
        <v>0</v>
      </c>
      <c r="U176" s="38"/>
      <c r="V176" s="30"/>
    </row>
    <row r="177" spans="2:22" ht="15" customHeight="1">
      <c r="B177" s="9">
        <f t="shared" si="39"/>
        <v>11</v>
      </c>
      <c r="C177" s="17">
        <f>+'Merkez Stok'!C14</f>
        <v>0</v>
      </c>
      <c r="D177" s="5"/>
      <c r="E177" s="5"/>
      <c r="F177" s="24">
        <f t="shared" si="36"/>
        <v>0</v>
      </c>
      <c r="G177" s="30"/>
      <c r="I177" s="9">
        <f t="shared" si="40"/>
        <v>11</v>
      </c>
      <c r="J177" s="17">
        <f>+'Merkez Stok'!C14</f>
        <v>0</v>
      </c>
      <c r="K177" s="5"/>
      <c r="L177" s="5"/>
      <c r="M177" s="24">
        <f t="shared" si="37"/>
        <v>0</v>
      </c>
      <c r="N177" s="30"/>
      <c r="O177" s="34"/>
      <c r="P177" s="9">
        <f t="shared" si="41"/>
        <v>11</v>
      </c>
      <c r="Q177" s="17">
        <f>+'Merkez Stok'!C14</f>
        <v>0</v>
      </c>
      <c r="R177" s="5"/>
      <c r="S177" s="5"/>
      <c r="T177" s="24">
        <f t="shared" si="38"/>
        <v>0</v>
      </c>
      <c r="U177" s="38"/>
      <c r="V177" s="30"/>
    </row>
    <row r="178" spans="2:22" ht="15" customHeight="1">
      <c r="B178" s="9">
        <f t="shared" si="39"/>
        <v>12</v>
      </c>
      <c r="C178" s="17">
        <f>+'Merkez Stok'!C15</f>
        <v>0</v>
      </c>
      <c r="D178" s="5"/>
      <c r="E178" s="5"/>
      <c r="F178" s="24">
        <f t="shared" si="36"/>
        <v>0</v>
      </c>
      <c r="G178" s="30"/>
      <c r="I178" s="9">
        <f t="shared" si="40"/>
        <v>12</v>
      </c>
      <c r="J178" s="17">
        <f>+'Merkez Stok'!C15</f>
        <v>0</v>
      </c>
      <c r="K178" s="5"/>
      <c r="L178" s="5"/>
      <c r="M178" s="24">
        <f t="shared" si="37"/>
        <v>0</v>
      </c>
      <c r="N178" s="30"/>
      <c r="O178" s="34"/>
      <c r="P178" s="9">
        <f t="shared" si="41"/>
        <v>12</v>
      </c>
      <c r="Q178" s="17">
        <f>+'Merkez Stok'!C15</f>
        <v>0</v>
      </c>
      <c r="R178" s="5"/>
      <c r="S178" s="5"/>
      <c r="T178" s="24">
        <f t="shared" si="38"/>
        <v>0</v>
      </c>
      <c r="U178" s="38"/>
      <c r="V178" s="30"/>
    </row>
    <row r="179" spans="2:22" ht="15" customHeight="1">
      <c r="B179" s="9">
        <f t="shared" si="39"/>
        <v>13</v>
      </c>
      <c r="C179" s="17">
        <f>+'Merkez Stok'!C16</f>
        <v>0</v>
      </c>
      <c r="D179" s="5"/>
      <c r="E179" s="5"/>
      <c r="F179" s="24">
        <f t="shared" si="36"/>
        <v>0</v>
      </c>
      <c r="G179" s="30"/>
      <c r="I179" s="9">
        <f t="shared" si="40"/>
        <v>13</v>
      </c>
      <c r="J179" s="17">
        <f>+'Merkez Stok'!C16</f>
        <v>0</v>
      </c>
      <c r="K179" s="5"/>
      <c r="L179" s="5"/>
      <c r="M179" s="24">
        <f t="shared" si="37"/>
        <v>0</v>
      </c>
      <c r="N179" s="30"/>
      <c r="O179" s="34"/>
      <c r="P179" s="9">
        <f t="shared" si="41"/>
        <v>13</v>
      </c>
      <c r="Q179" s="17">
        <f>+'Merkez Stok'!C16</f>
        <v>0</v>
      </c>
      <c r="R179" s="5"/>
      <c r="S179" s="5"/>
      <c r="T179" s="24">
        <f t="shared" si="38"/>
        <v>0</v>
      </c>
      <c r="U179" s="38"/>
      <c r="V179" s="30"/>
    </row>
    <row r="180" spans="2:22" ht="15" customHeight="1">
      <c r="B180" s="9">
        <f t="shared" si="39"/>
        <v>14</v>
      </c>
      <c r="C180" s="17">
        <f>+'Merkez Stok'!C17</f>
        <v>0</v>
      </c>
      <c r="D180" s="5"/>
      <c r="E180" s="5"/>
      <c r="F180" s="24">
        <f t="shared" si="36"/>
        <v>0</v>
      </c>
      <c r="G180" s="30"/>
      <c r="I180" s="9">
        <f t="shared" si="40"/>
        <v>14</v>
      </c>
      <c r="J180" s="17">
        <f>+'Merkez Stok'!C17</f>
        <v>0</v>
      </c>
      <c r="K180" s="5"/>
      <c r="L180" s="5"/>
      <c r="M180" s="24">
        <f t="shared" si="37"/>
        <v>0</v>
      </c>
      <c r="N180" s="30"/>
      <c r="O180" s="34"/>
      <c r="P180" s="9">
        <f t="shared" si="41"/>
        <v>14</v>
      </c>
      <c r="Q180" s="17">
        <f>+'Merkez Stok'!C17</f>
        <v>0</v>
      </c>
      <c r="R180" s="5"/>
      <c r="S180" s="5"/>
      <c r="T180" s="24">
        <f t="shared" si="38"/>
        <v>0</v>
      </c>
      <c r="U180" s="38"/>
      <c r="V180" s="30"/>
    </row>
    <row r="181" spans="2:22" ht="15" customHeight="1">
      <c r="B181" s="9">
        <f t="shared" si="39"/>
        <v>15</v>
      </c>
      <c r="C181" s="17">
        <f>+'Merkez Stok'!C18</f>
        <v>0</v>
      </c>
      <c r="D181" s="5"/>
      <c r="E181" s="5"/>
      <c r="F181" s="24">
        <f t="shared" si="36"/>
        <v>0</v>
      </c>
      <c r="G181" s="30"/>
      <c r="I181" s="9">
        <f t="shared" si="40"/>
        <v>15</v>
      </c>
      <c r="J181" s="17">
        <f>+'Merkez Stok'!C18</f>
        <v>0</v>
      </c>
      <c r="K181" s="5"/>
      <c r="L181" s="5"/>
      <c r="M181" s="24">
        <f t="shared" si="37"/>
        <v>0</v>
      </c>
      <c r="N181" s="30"/>
      <c r="O181" s="34"/>
      <c r="P181" s="9">
        <f t="shared" si="41"/>
        <v>15</v>
      </c>
      <c r="Q181" s="17">
        <f>+'Merkez Stok'!C18</f>
        <v>0</v>
      </c>
      <c r="R181" s="5"/>
      <c r="S181" s="5"/>
      <c r="T181" s="24">
        <f t="shared" si="38"/>
        <v>0</v>
      </c>
      <c r="U181" s="38"/>
      <c r="V181" s="30"/>
    </row>
    <row r="182" spans="2:22" ht="15" customHeight="1">
      <c r="B182" s="9">
        <f t="shared" si="39"/>
        <v>16</v>
      </c>
      <c r="C182" s="17">
        <f>+'Merkez Stok'!C19</f>
        <v>0</v>
      </c>
      <c r="D182" s="5"/>
      <c r="E182" s="5"/>
      <c r="F182" s="24">
        <f t="shared" si="36"/>
        <v>0</v>
      </c>
      <c r="G182" s="30"/>
      <c r="I182" s="9">
        <f t="shared" si="40"/>
        <v>16</v>
      </c>
      <c r="J182" s="17">
        <f>+'Merkez Stok'!C19</f>
        <v>0</v>
      </c>
      <c r="K182" s="5"/>
      <c r="L182" s="5"/>
      <c r="M182" s="24">
        <f t="shared" si="37"/>
        <v>0</v>
      </c>
      <c r="N182" s="30"/>
      <c r="O182" s="34"/>
      <c r="P182" s="9">
        <f t="shared" si="41"/>
        <v>16</v>
      </c>
      <c r="Q182" s="17">
        <f>+'Merkez Stok'!C19</f>
        <v>0</v>
      </c>
      <c r="R182" s="5"/>
      <c r="S182" s="5"/>
      <c r="T182" s="24">
        <f t="shared" si="38"/>
        <v>0</v>
      </c>
      <c r="U182" s="38"/>
      <c r="V182" s="30"/>
    </row>
    <row r="183" spans="2:22" ht="15" customHeight="1">
      <c r="B183" s="9">
        <f t="shared" si="39"/>
        <v>17</v>
      </c>
      <c r="C183" s="17">
        <f>+'Merkez Stok'!C20</f>
        <v>0</v>
      </c>
      <c r="D183" s="5"/>
      <c r="E183" s="5"/>
      <c r="F183" s="24">
        <f t="shared" si="36"/>
        <v>0</v>
      </c>
      <c r="G183" s="30"/>
      <c r="I183" s="9">
        <f t="shared" si="40"/>
        <v>17</v>
      </c>
      <c r="J183" s="17">
        <f>+'Merkez Stok'!C20</f>
        <v>0</v>
      </c>
      <c r="K183" s="5"/>
      <c r="L183" s="5"/>
      <c r="M183" s="24">
        <f t="shared" si="37"/>
        <v>0</v>
      </c>
      <c r="N183" s="30"/>
      <c r="O183" s="34"/>
      <c r="P183" s="9">
        <f t="shared" si="41"/>
        <v>17</v>
      </c>
      <c r="Q183" s="17">
        <f>+'Merkez Stok'!C20</f>
        <v>0</v>
      </c>
      <c r="R183" s="5"/>
      <c r="S183" s="5"/>
      <c r="T183" s="24">
        <f t="shared" si="38"/>
        <v>0</v>
      </c>
      <c r="U183" s="38"/>
      <c r="V183" s="30"/>
    </row>
    <row r="184" spans="2:22" ht="15" customHeight="1">
      <c r="B184" s="9">
        <f t="shared" si="39"/>
        <v>18</v>
      </c>
      <c r="C184" s="17">
        <f>+'Merkez Stok'!C21</f>
        <v>0</v>
      </c>
      <c r="D184" s="5"/>
      <c r="E184" s="5"/>
      <c r="F184" s="24">
        <f t="shared" si="36"/>
        <v>0</v>
      </c>
      <c r="G184" s="30"/>
      <c r="I184" s="9">
        <f t="shared" si="40"/>
        <v>18</v>
      </c>
      <c r="J184" s="17">
        <f>+'Merkez Stok'!C21</f>
        <v>0</v>
      </c>
      <c r="K184" s="5"/>
      <c r="L184" s="5"/>
      <c r="M184" s="24">
        <f t="shared" si="37"/>
        <v>0</v>
      </c>
      <c r="N184" s="30"/>
      <c r="O184" s="34"/>
      <c r="P184" s="9">
        <f t="shared" si="41"/>
        <v>18</v>
      </c>
      <c r="Q184" s="17">
        <f>+'Merkez Stok'!C21</f>
        <v>0</v>
      </c>
      <c r="R184" s="5"/>
      <c r="S184" s="5"/>
      <c r="T184" s="24">
        <f t="shared" si="38"/>
        <v>0</v>
      </c>
      <c r="U184" s="38"/>
      <c r="V184" s="30"/>
    </row>
    <row r="185" spans="2:22" ht="15" customHeight="1">
      <c r="B185" s="9">
        <f t="shared" si="39"/>
        <v>19</v>
      </c>
      <c r="C185" s="17">
        <f>+'Merkez Stok'!C22</f>
        <v>0</v>
      </c>
      <c r="D185" s="5"/>
      <c r="E185" s="5"/>
      <c r="F185" s="24">
        <f t="shared" si="36"/>
        <v>0</v>
      </c>
      <c r="G185" s="30"/>
      <c r="I185" s="9">
        <f t="shared" si="40"/>
        <v>19</v>
      </c>
      <c r="J185" s="17">
        <f>+'Merkez Stok'!C22</f>
        <v>0</v>
      </c>
      <c r="K185" s="5"/>
      <c r="L185" s="5"/>
      <c r="M185" s="24">
        <f t="shared" si="37"/>
        <v>0</v>
      </c>
      <c r="N185" s="30"/>
      <c r="O185" s="34"/>
      <c r="P185" s="9">
        <f t="shared" si="41"/>
        <v>19</v>
      </c>
      <c r="Q185" s="17">
        <f>+'Merkez Stok'!C22</f>
        <v>0</v>
      </c>
      <c r="R185" s="5"/>
      <c r="S185" s="5"/>
      <c r="T185" s="24">
        <f t="shared" si="38"/>
        <v>0</v>
      </c>
      <c r="U185" s="38"/>
      <c r="V185" s="30"/>
    </row>
    <row r="186" spans="2:22" ht="15" customHeight="1" thickBot="1">
      <c r="B186" s="18">
        <f t="shared" si="39"/>
        <v>20</v>
      </c>
      <c r="C186" s="17">
        <f>+'Merkez Stok'!C23</f>
        <v>0</v>
      </c>
      <c r="D186" s="20"/>
      <c r="E186" s="20"/>
      <c r="F186" s="25">
        <f t="shared" si="36"/>
        <v>0</v>
      </c>
      <c r="G186" s="30"/>
      <c r="I186" s="18">
        <f t="shared" si="40"/>
        <v>20</v>
      </c>
      <c r="J186" s="17">
        <f>+'Merkez Stok'!C23</f>
        <v>0</v>
      </c>
      <c r="K186" s="20"/>
      <c r="L186" s="20"/>
      <c r="M186" s="25">
        <f t="shared" si="37"/>
        <v>0</v>
      </c>
      <c r="N186" s="30"/>
      <c r="O186" s="34"/>
      <c r="P186" s="18">
        <f t="shared" si="41"/>
        <v>20</v>
      </c>
      <c r="Q186" s="17">
        <f>+'Merkez Stok'!C23</f>
        <v>0</v>
      </c>
      <c r="R186" s="20"/>
      <c r="S186" s="20"/>
      <c r="T186" s="25">
        <f t="shared" si="38"/>
        <v>0</v>
      </c>
      <c r="U186" s="38"/>
      <c r="V186" s="30"/>
    </row>
    <row r="187" spans="2:22" ht="22.5" customHeight="1" thickBot="1">
      <c r="B187" s="151" t="s">
        <v>8</v>
      </c>
      <c r="C187" s="152"/>
      <c r="D187" s="22">
        <f>SUM(D167:D186)</f>
        <v>36</v>
      </c>
      <c r="E187" s="22">
        <f>SUM(E167:E186)</f>
        <v>3.3</v>
      </c>
      <c r="F187" s="121">
        <f>SUM(F167:F186)</f>
        <v>118.8</v>
      </c>
      <c r="G187" s="23">
        <f>SUM(G167:G186)</f>
        <v>36</v>
      </c>
      <c r="I187" s="151" t="s">
        <v>8</v>
      </c>
      <c r="J187" s="152"/>
      <c r="K187" s="22">
        <f>SUM(K167:K186)</f>
        <v>246</v>
      </c>
      <c r="L187" s="22">
        <f>SUM(L167:L186)</f>
        <v>4.4400000000000004</v>
      </c>
      <c r="M187" s="26">
        <f>SUM(M167:M186)</f>
        <v>505.8</v>
      </c>
      <c r="N187" s="23">
        <f>SUM(N167:N186)</f>
        <v>246</v>
      </c>
      <c r="O187" s="37"/>
      <c r="P187" s="151" t="s">
        <v>8</v>
      </c>
      <c r="Q187" s="152"/>
      <c r="R187" s="22">
        <f>SUM(R167:R186)</f>
        <v>0</v>
      </c>
      <c r="S187" s="22">
        <f>SUM(S167:S186)</f>
        <v>0</v>
      </c>
      <c r="T187" s="26">
        <f>SUM(T167:T186)</f>
        <v>0</v>
      </c>
      <c r="U187" s="26">
        <f>SUM(U167:U186)</f>
        <v>0</v>
      </c>
      <c r="V187" s="23">
        <f>SUM(V167:V186)</f>
        <v>0</v>
      </c>
    </row>
    <row r="188" spans="2:22" ht="22.5" customHeight="1" thickBot="1">
      <c r="B188" s="145" t="s">
        <v>28</v>
      </c>
      <c r="C188" s="146"/>
      <c r="D188" s="146"/>
      <c r="E188" s="146"/>
      <c r="F188" s="27">
        <v>118.8</v>
      </c>
      <c r="G188" s="31"/>
      <c r="I188" s="145" t="s">
        <v>28</v>
      </c>
      <c r="J188" s="146"/>
      <c r="K188" s="146"/>
      <c r="L188" s="146"/>
      <c r="M188" s="27">
        <v>505.8</v>
      </c>
      <c r="N188" s="31"/>
      <c r="O188" s="36"/>
      <c r="P188" s="145" t="s">
        <v>28</v>
      </c>
      <c r="Q188" s="146"/>
      <c r="R188" s="146"/>
      <c r="S188" s="146"/>
      <c r="T188" s="27"/>
      <c r="U188" s="39"/>
      <c r="V188" s="31"/>
    </row>
    <row r="191" spans="2:22" ht="16.5" customHeight="1" thickBot="1">
      <c r="B191" s="32">
        <f>+B164+1</f>
        <v>42437</v>
      </c>
    </row>
    <row r="192" spans="2:22" ht="24" customHeight="1" thickBot="1">
      <c r="B192" s="148" t="s">
        <v>20</v>
      </c>
      <c r="C192" s="149"/>
      <c r="D192" s="149"/>
      <c r="E192" s="149"/>
      <c r="F192" s="149"/>
      <c r="G192" s="150"/>
      <c r="I192" s="148" t="s">
        <v>21</v>
      </c>
      <c r="J192" s="149"/>
      <c r="K192" s="149"/>
      <c r="L192" s="149"/>
      <c r="M192" s="149"/>
      <c r="N192" s="150"/>
      <c r="O192" s="35"/>
      <c r="P192" s="148" t="s">
        <v>22</v>
      </c>
      <c r="Q192" s="149"/>
      <c r="R192" s="149"/>
      <c r="S192" s="149"/>
      <c r="T192" s="149"/>
      <c r="U192" s="150"/>
      <c r="V192" s="28"/>
    </row>
    <row r="193" spans="2:22" s="21" customFormat="1" ht="27.75" customHeight="1">
      <c r="B193" s="40" t="s">
        <v>3</v>
      </c>
      <c r="C193" s="41" t="s">
        <v>10</v>
      </c>
      <c r="D193" s="41" t="s">
        <v>23</v>
      </c>
      <c r="E193" s="41" t="s">
        <v>24</v>
      </c>
      <c r="F193" s="42" t="s">
        <v>25</v>
      </c>
      <c r="G193" s="43" t="s">
        <v>26</v>
      </c>
      <c r="I193" s="40" t="s">
        <v>3</v>
      </c>
      <c r="J193" s="41" t="s">
        <v>10</v>
      </c>
      <c r="K193" s="41" t="s">
        <v>23</v>
      </c>
      <c r="L193" s="41" t="s">
        <v>24</v>
      </c>
      <c r="M193" s="42" t="s">
        <v>25</v>
      </c>
      <c r="N193" s="43" t="s">
        <v>26</v>
      </c>
      <c r="O193" s="33"/>
      <c r="P193" s="40" t="s">
        <v>3</v>
      </c>
      <c r="Q193" s="41" t="s">
        <v>10</v>
      </c>
      <c r="R193" s="41" t="s">
        <v>23</v>
      </c>
      <c r="S193" s="41" t="s">
        <v>24</v>
      </c>
      <c r="T193" s="42" t="s">
        <v>25</v>
      </c>
      <c r="U193" s="44" t="s">
        <v>26</v>
      </c>
      <c r="V193" s="29" t="s">
        <v>27</v>
      </c>
    </row>
    <row r="194" spans="2:22" ht="15" customHeight="1">
      <c r="B194" s="9">
        <v>1</v>
      </c>
      <c r="C194" s="17" t="str">
        <f>+'Merkez Stok'!C4</f>
        <v>Z-Katlama 200 eded</v>
      </c>
      <c r="D194" s="5">
        <v>3600</v>
      </c>
      <c r="E194" s="5">
        <v>1.46</v>
      </c>
      <c r="F194" s="24">
        <f>+D194*E194</f>
        <v>5256</v>
      </c>
      <c r="G194" s="30">
        <v>3600</v>
      </c>
      <c r="I194" s="9">
        <v>1</v>
      </c>
      <c r="J194" s="17" t="str">
        <f>+'Merkez Stok'!C4</f>
        <v>Z-Katlama 200 eded</v>
      </c>
      <c r="K194" s="5"/>
      <c r="L194" s="5"/>
      <c r="M194" s="24">
        <f>+K194*L194</f>
        <v>0</v>
      </c>
      <c r="N194" s="30"/>
      <c r="O194" s="34"/>
      <c r="P194" s="9">
        <v>1</v>
      </c>
      <c r="Q194" s="17" t="str">
        <f>+'Merkez Stok'!C4</f>
        <v>Z-Katlama 200 eded</v>
      </c>
      <c r="R194" s="5"/>
      <c r="S194" s="5"/>
      <c r="T194" s="24">
        <f>+R194*S194</f>
        <v>0</v>
      </c>
      <c r="U194" s="38"/>
      <c r="V194" s="30"/>
    </row>
    <row r="195" spans="2:22" ht="15" customHeight="1">
      <c r="B195" s="9">
        <f>+B194+1</f>
        <v>2</v>
      </c>
      <c r="C195" s="17">
        <f>+'Merkez Stok'!C5</f>
        <v>0</v>
      </c>
      <c r="D195" s="5">
        <v>2400</v>
      </c>
      <c r="E195" s="5">
        <v>1.4</v>
      </c>
      <c r="F195" s="24">
        <f t="shared" ref="F195:F213" si="42">+D195*E195</f>
        <v>3360</v>
      </c>
      <c r="G195" s="30">
        <v>2400</v>
      </c>
      <c r="I195" s="9">
        <f>+I194+1</f>
        <v>2</v>
      </c>
      <c r="J195" s="17">
        <f>+'Merkez Stok'!C5</f>
        <v>0</v>
      </c>
      <c r="K195" s="5"/>
      <c r="L195" s="5"/>
      <c r="M195" s="24">
        <f t="shared" ref="M195:M213" si="43">+K195*L195</f>
        <v>0</v>
      </c>
      <c r="N195" s="30"/>
      <c r="O195" s="34"/>
      <c r="P195" s="9">
        <f>+P194+1</f>
        <v>2</v>
      </c>
      <c r="Q195" s="17">
        <f>+'Merkez Stok'!C5</f>
        <v>0</v>
      </c>
      <c r="R195" s="5"/>
      <c r="S195" s="5"/>
      <c r="T195" s="24">
        <f t="shared" ref="T195:T213" si="44">+R195*S195</f>
        <v>0</v>
      </c>
      <c r="U195" s="38"/>
      <c r="V195" s="30"/>
    </row>
    <row r="196" spans="2:22" ht="15" customHeight="1">
      <c r="B196" s="9">
        <f t="shared" ref="B196:B213" si="45">+B195+1</f>
        <v>3</v>
      </c>
      <c r="C196" s="17">
        <f>+'Merkez Stok'!C6</f>
        <v>0</v>
      </c>
      <c r="D196" s="5"/>
      <c r="E196" s="5"/>
      <c r="F196" s="24">
        <f t="shared" si="42"/>
        <v>0</v>
      </c>
      <c r="G196" s="30"/>
      <c r="I196" s="9">
        <f t="shared" ref="I196:I213" si="46">+I195+1</f>
        <v>3</v>
      </c>
      <c r="J196" s="17">
        <f>+'Merkez Stok'!C6</f>
        <v>0</v>
      </c>
      <c r="K196" s="5"/>
      <c r="L196" s="5"/>
      <c r="M196" s="24">
        <f t="shared" si="43"/>
        <v>0</v>
      </c>
      <c r="N196" s="30"/>
      <c r="O196" s="34"/>
      <c r="P196" s="9">
        <f t="shared" ref="P196:P213" si="47">+P195+1</f>
        <v>3</v>
      </c>
      <c r="Q196" s="17">
        <f>+'Merkez Stok'!C6</f>
        <v>0</v>
      </c>
      <c r="R196" s="5"/>
      <c r="S196" s="5"/>
      <c r="T196" s="24">
        <f t="shared" si="44"/>
        <v>0</v>
      </c>
      <c r="U196" s="38"/>
      <c r="V196" s="30"/>
    </row>
    <row r="197" spans="2:22" ht="15" customHeight="1">
      <c r="B197" s="9">
        <f t="shared" si="45"/>
        <v>4</v>
      </c>
      <c r="C197" s="17">
        <f>+'Merkez Stok'!C7</f>
        <v>0</v>
      </c>
      <c r="D197" s="5">
        <v>150</v>
      </c>
      <c r="E197" s="5">
        <v>3.1659999999999999</v>
      </c>
      <c r="F197" s="24">
        <f t="shared" si="42"/>
        <v>474.9</v>
      </c>
      <c r="G197" s="30">
        <v>150</v>
      </c>
      <c r="I197" s="9">
        <f t="shared" si="46"/>
        <v>4</v>
      </c>
      <c r="J197" s="17">
        <f>+'Merkez Stok'!C7</f>
        <v>0</v>
      </c>
      <c r="K197" s="5"/>
      <c r="L197" s="5"/>
      <c r="M197" s="24">
        <f t="shared" si="43"/>
        <v>0</v>
      </c>
      <c r="N197" s="30"/>
      <c r="O197" s="34"/>
      <c r="P197" s="9">
        <f t="shared" si="47"/>
        <v>4</v>
      </c>
      <c r="Q197" s="17">
        <f>+'Merkez Stok'!C7</f>
        <v>0</v>
      </c>
      <c r="R197" s="5"/>
      <c r="S197" s="5"/>
      <c r="T197" s="24">
        <f t="shared" si="44"/>
        <v>0</v>
      </c>
      <c r="U197" s="38"/>
      <c r="V197" s="30"/>
    </row>
    <row r="198" spans="2:22" ht="15" customHeight="1">
      <c r="B198" s="9">
        <f t="shared" si="45"/>
        <v>5</v>
      </c>
      <c r="C198" s="17">
        <f>+'Merkez Stok'!C8</f>
        <v>0</v>
      </c>
      <c r="D198" s="5"/>
      <c r="E198" s="5"/>
      <c r="F198" s="24">
        <f t="shared" si="42"/>
        <v>0</v>
      </c>
      <c r="G198" s="30"/>
      <c r="I198" s="9">
        <f t="shared" si="46"/>
        <v>5</v>
      </c>
      <c r="J198" s="17">
        <f>+'Merkez Stok'!C8</f>
        <v>0</v>
      </c>
      <c r="K198" s="5"/>
      <c r="L198" s="5"/>
      <c r="M198" s="24">
        <f t="shared" si="43"/>
        <v>0</v>
      </c>
      <c r="N198" s="30"/>
      <c r="O198" s="34"/>
      <c r="P198" s="9">
        <f t="shared" si="47"/>
        <v>5</v>
      </c>
      <c r="Q198" s="17">
        <f>+'Merkez Stok'!C8</f>
        <v>0</v>
      </c>
      <c r="R198" s="5"/>
      <c r="S198" s="5"/>
      <c r="T198" s="24">
        <f t="shared" si="44"/>
        <v>0</v>
      </c>
      <c r="U198" s="38"/>
      <c r="V198" s="30"/>
    </row>
    <row r="199" spans="2:22" ht="15" customHeight="1">
      <c r="B199" s="9">
        <f t="shared" si="45"/>
        <v>6</v>
      </c>
      <c r="C199" s="17">
        <f>+'Merkez Stok'!C9</f>
        <v>0</v>
      </c>
      <c r="D199" s="5"/>
      <c r="E199" s="5"/>
      <c r="F199" s="24">
        <f t="shared" si="42"/>
        <v>0</v>
      </c>
      <c r="G199" s="30"/>
      <c r="I199" s="9">
        <f t="shared" si="46"/>
        <v>6</v>
      </c>
      <c r="J199" s="17">
        <f>+'Merkez Stok'!C9</f>
        <v>0</v>
      </c>
      <c r="K199" s="5"/>
      <c r="L199" s="5"/>
      <c r="M199" s="24">
        <f t="shared" si="43"/>
        <v>0</v>
      </c>
      <c r="N199" s="30"/>
      <c r="O199" s="34"/>
      <c r="P199" s="9">
        <f t="shared" si="47"/>
        <v>6</v>
      </c>
      <c r="Q199" s="17">
        <f>+'Merkez Stok'!C9</f>
        <v>0</v>
      </c>
      <c r="R199" s="5"/>
      <c r="S199" s="5"/>
      <c r="T199" s="24">
        <f t="shared" si="44"/>
        <v>0</v>
      </c>
      <c r="U199" s="38"/>
      <c r="V199" s="30"/>
    </row>
    <row r="200" spans="2:22" ht="15" customHeight="1">
      <c r="B200" s="9">
        <f t="shared" si="45"/>
        <v>7</v>
      </c>
      <c r="C200" s="17">
        <f>+'Merkez Stok'!C10</f>
        <v>0</v>
      </c>
      <c r="D200" s="5"/>
      <c r="E200" s="5"/>
      <c r="F200" s="24">
        <f t="shared" si="42"/>
        <v>0</v>
      </c>
      <c r="G200" s="30"/>
      <c r="I200" s="9">
        <f t="shared" si="46"/>
        <v>7</v>
      </c>
      <c r="J200" s="17">
        <f>+'Merkez Stok'!C10</f>
        <v>0</v>
      </c>
      <c r="K200" s="5"/>
      <c r="L200" s="5"/>
      <c r="M200" s="24">
        <f t="shared" si="43"/>
        <v>0</v>
      </c>
      <c r="N200" s="30"/>
      <c r="O200" s="34"/>
      <c r="P200" s="9">
        <f t="shared" si="47"/>
        <v>7</v>
      </c>
      <c r="Q200" s="17">
        <f>+'Merkez Stok'!C10</f>
        <v>0</v>
      </c>
      <c r="R200" s="5"/>
      <c r="S200" s="5"/>
      <c r="T200" s="24">
        <f t="shared" si="44"/>
        <v>0</v>
      </c>
      <c r="U200" s="38"/>
      <c r="V200" s="30"/>
    </row>
    <row r="201" spans="2:22" ht="15" customHeight="1">
      <c r="B201" s="9">
        <f t="shared" si="45"/>
        <v>8</v>
      </c>
      <c r="C201" s="17">
        <f>+'Merkez Stok'!C11</f>
        <v>0</v>
      </c>
      <c r="D201" s="5"/>
      <c r="E201" s="5"/>
      <c r="F201" s="24">
        <f t="shared" si="42"/>
        <v>0</v>
      </c>
      <c r="G201" s="30"/>
      <c r="I201" s="9">
        <f t="shared" si="46"/>
        <v>8</v>
      </c>
      <c r="J201" s="17">
        <f>+'Merkez Stok'!C11</f>
        <v>0</v>
      </c>
      <c r="K201" s="5"/>
      <c r="L201" s="5"/>
      <c r="M201" s="24">
        <f t="shared" si="43"/>
        <v>0</v>
      </c>
      <c r="N201" s="30"/>
      <c r="O201" s="34"/>
      <c r="P201" s="9">
        <f t="shared" si="47"/>
        <v>8</v>
      </c>
      <c r="Q201" s="17">
        <f>+'Merkez Stok'!C11</f>
        <v>0</v>
      </c>
      <c r="R201" s="5"/>
      <c r="S201" s="5"/>
      <c r="T201" s="24">
        <f t="shared" si="44"/>
        <v>0</v>
      </c>
      <c r="U201" s="38"/>
      <c r="V201" s="30"/>
    </row>
    <row r="202" spans="2:22" ht="15" customHeight="1">
      <c r="B202" s="9">
        <f t="shared" si="45"/>
        <v>9</v>
      </c>
      <c r="C202" s="17">
        <f>+'Merkez Stok'!C12</f>
        <v>0</v>
      </c>
      <c r="D202" s="5"/>
      <c r="E202" s="5"/>
      <c r="F202" s="24">
        <f t="shared" si="42"/>
        <v>0</v>
      </c>
      <c r="G202" s="30"/>
      <c r="I202" s="9">
        <f t="shared" si="46"/>
        <v>9</v>
      </c>
      <c r="J202" s="17">
        <f>+'Merkez Stok'!C12</f>
        <v>0</v>
      </c>
      <c r="K202" s="5"/>
      <c r="L202" s="5"/>
      <c r="M202" s="24">
        <f t="shared" si="43"/>
        <v>0</v>
      </c>
      <c r="N202" s="30"/>
      <c r="O202" s="34"/>
      <c r="P202" s="9">
        <f t="shared" si="47"/>
        <v>9</v>
      </c>
      <c r="Q202" s="17">
        <f>+'Merkez Stok'!C12</f>
        <v>0</v>
      </c>
      <c r="R202" s="5"/>
      <c r="S202" s="5"/>
      <c r="T202" s="24">
        <f t="shared" si="44"/>
        <v>0</v>
      </c>
      <c r="U202" s="38"/>
      <c r="V202" s="30"/>
    </row>
    <row r="203" spans="2:22" ht="15" customHeight="1">
      <c r="B203" s="9">
        <f t="shared" si="45"/>
        <v>10</v>
      </c>
      <c r="C203" s="17">
        <f>+'Merkez Stok'!C13</f>
        <v>0</v>
      </c>
      <c r="D203" s="5"/>
      <c r="E203" s="5"/>
      <c r="F203" s="24">
        <f t="shared" si="42"/>
        <v>0</v>
      </c>
      <c r="G203" s="30"/>
      <c r="I203" s="9">
        <f t="shared" si="46"/>
        <v>10</v>
      </c>
      <c r="J203" s="17">
        <f>+'Merkez Stok'!C13</f>
        <v>0</v>
      </c>
      <c r="K203" s="5"/>
      <c r="L203" s="5"/>
      <c r="M203" s="24">
        <f t="shared" si="43"/>
        <v>0</v>
      </c>
      <c r="N203" s="30"/>
      <c r="O203" s="34"/>
      <c r="P203" s="9">
        <f t="shared" si="47"/>
        <v>10</v>
      </c>
      <c r="Q203" s="17">
        <f>+'Merkez Stok'!C13</f>
        <v>0</v>
      </c>
      <c r="R203" s="5"/>
      <c r="S203" s="5"/>
      <c r="T203" s="24">
        <f t="shared" si="44"/>
        <v>0</v>
      </c>
      <c r="U203" s="38"/>
      <c r="V203" s="30"/>
    </row>
    <row r="204" spans="2:22" ht="15" customHeight="1">
      <c r="B204" s="9">
        <f t="shared" si="45"/>
        <v>11</v>
      </c>
      <c r="C204" s="17">
        <f>+'Merkez Stok'!C14</f>
        <v>0</v>
      </c>
      <c r="D204" s="5"/>
      <c r="E204" s="5"/>
      <c r="F204" s="24">
        <f t="shared" si="42"/>
        <v>0</v>
      </c>
      <c r="G204" s="30"/>
      <c r="I204" s="9">
        <f t="shared" si="46"/>
        <v>11</v>
      </c>
      <c r="J204" s="17">
        <f>+'Merkez Stok'!C14</f>
        <v>0</v>
      </c>
      <c r="K204" s="5"/>
      <c r="L204" s="5"/>
      <c r="M204" s="24">
        <f t="shared" si="43"/>
        <v>0</v>
      </c>
      <c r="N204" s="30"/>
      <c r="O204" s="34"/>
      <c r="P204" s="9">
        <f t="shared" si="47"/>
        <v>11</v>
      </c>
      <c r="Q204" s="17">
        <f>+'Merkez Stok'!C14</f>
        <v>0</v>
      </c>
      <c r="R204" s="5"/>
      <c r="S204" s="5"/>
      <c r="T204" s="24">
        <f t="shared" si="44"/>
        <v>0</v>
      </c>
      <c r="U204" s="38"/>
      <c r="V204" s="30"/>
    </row>
    <row r="205" spans="2:22" ht="15" customHeight="1">
      <c r="B205" s="9">
        <f t="shared" si="45"/>
        <v>12</v>
      </c>
      <c r="C205" s="17">
        <f>+'Merkez Stok'!C15</f>
        <v>0</v>
      </c>
      <c r="D205" s="5"/>
      <c r="E205" s="5"/>
      <c r="F205" s="24">
        <f t="shared" si="42"/>
        <v>0</v>
      </c>
      <c r="G205" s="30"/>
      <c r="I205" s="9">
        <f t="shared" si="46"/>
        <v>12</v>
      </c>
      <c r="J205" s="17">
        <f>+'Merkez Stok'!C15</f>
        <v>0</v>
      </c>
      <c r="K205" s="5"/>
      <c r="L205" s="5"/>
      <c r="M205" s="24">
        <f t="shared" si="43"/>
        <v>0</v>
      </c>
      <c r="N205" s="30"/>
      <c r="O205" s="34"/>
      <c r="P205" s="9">
        <f t="shared" si="47"/>
        <v>12</v>
      </c>
      <c r="Q205" s="17">
        <f>+'Merkez Stok'!C15</f>
        <v>0</v>
      </c>
      <c r="R205" s="5"/>
      <c r="S205" s="5"/>
      <c r="T205" s="24">
        <f t="shared" si="44"/>
        <v>0</v>
      </c>
      <c r="U205" s="38"/>
      <c r="V205" s="30"/>
    </row>
    <row r="206" spans="2:22" ht="15" customHeight="1">
      <c r="B206" s="9">
        <f t="shared" si="45"/>
        <v>13</v>
      </c>
      <c r="C206" s="17">
        <f>+'Merkez Stok'!C16</f>
        <v>0</v>
      </c>
      <c r="D206" s="5"/>
      <c r="E206" s="5"/>
      <c r="F206" s="24">
        <f t="shared" si="42"/>
        <v>0</v>
      </c>
      <c r="G206" s="30"/>
      <c r="I206" s="9">
        <f t="shared" si="46"/>
        <v>13</v>
      </c>
      <c r="J206" s="17">
        <f>+'Merkez Stok'!C16</f>
        <v>0</v>
      </c>
      <c r="K206" s="5"/>
      <c r="L206" s="5"/>
      <c r="M206" s="24">
        <f t="shared" si="43"/>
        <v>0</v>
      </c>
      <c r="N206" s="30"/>
      <c r="O206" s="34"/>
      <c r="P206" s="9">
        <f t="shared" si="47"/>
        <v>13</v>
      </c>
      <c r="Q206" s="17">
        <f>+'Merkez Stok'!C16</f>
        <v>0</v>
      </c>
      <c r="R206" s="5"/>
      <c r="S206" s="5"/>
      <c r="T206" s="24">
        <f t="shared" si="44"/>
        <v>0</v>
      </c>
      <c r="U206" s="38"/>
      <c r="V206" s="30"/>
    </row>
    <row r="207" spans="2:22" ht="15" customHeight="1">
      <c r="B207" s="9">
        <f t="shared" si="45"/>
        <v>14</v>
      </c>
      <c r="C207" s="17">
        <f>+'Merkez Stok'!C17</f>
        <v>0</v>
      </c>
      <c r="D207" s="5"/>
      <c r="E207" s="5"/>
      <c r="F207" s="24">
        <f t="shared" si="42"/>
        <v>0</v>
      </c>
      <c r="G207" s="30"/>
      <c r="I207" s="9">
        <f t="shared" si="46"/>
        <v>14</v>
      </c>
      <c r="J207" s="17">
        <f>+'Merkez Stok'!C17</f>
        <v>0</v>
      </c>
      <c r="K207" s="5"/>
      <c r="L207" s="5"/>
      <c r="M207" s="24">
        <f t="shared" si="43"/>
        <v>0</v>
      </c>
      <c r="N207" s="30"/>
      <c r="O207" s="34"/>
      <c r="P207" s="9">
        <f t="shared" si="47"/>
        <v>14</v>
      </c>
      <c r="Q207" s="17">
        <f>+'Merkez Stok'!C17</f>
        <v>0</v>
      </c>
      <c r="R207" s="5"/>
      <c r="S207" s="5"/>
      <c r="T207" s="24">
        <f t="shared" si="44"/>
        <v>0</v>
      </c>
      <c r="U207" s="38"/>
      <c r="V207" s="30"/>
    </row>
    <row r="208" spans="2:22" ht="15" customHeight="1">
      <c r="B208" s="9">
        <f t="shared" si="45"/>
        <v>15</v>
      </c>
      <c r="C208" s="17">
        <f>+'Merkez Stok'!C18</f>
        <v>0</v>
      </c>
      <c r="D208" s="5"/>
      <c r="E208" s="5"/>
      <c r="F208" s="24">
        <f t="shared" si="42"/>
        <v>0</v>
      </c>
      <c r="G208" s="30"/>
      <c r="I208" s="9">
        <f t="shared" si="46"/>
        <v>15</v>
      </c>
      <c r="J208" s="17">
        <f>+'Merkez Stok'!C18</f>
        <v>0</v>
      </c>
      <c r="K208" s="5"/>
      <c r="L208" s="5"/>
      <c r="M208" s="24">
        <f t="shared" si="43"/>
        <v>0</v>
      </c>
      <c r="N208" s="30"/>
      <c r="O208" s="34"/>
      <c r="P208" s="9">
        <f t="shared" si="47"/>
        <v>15</v>
      </c>
      <c r="Q208" s="17">
        <f>+'Merkez Stok'!C18</f>
        <v>0</v>
      </c>
      <c r="R208" s="5"/>
      <c r="S208" s="5"/>
      <c r="T208" s="24">
        <f t="shared" si="44"/>
        <v>0</v>
      </c>
      <c r="U208" s="38"/>
      <c r="V208" s="30"/>
    </row>
    <row r="209" spans="2:22" ht="15" customHeight="1">
      <c r="B209" s="9">
        <f t="shared" si="45"/>
        <v>16</v>
      </c>
      <c r="C209" s="17">
        <f>+'Merkez Stok'!C19</f>
        <v>0</v>
      </c>
      <c r="D209" s="5"/>
      <c r="E209" s="5"/>
      <c r="F209" s="24">
        <f t="shared" si="42"/>
        <v>0</v>
      </c>
      <c r="G209" s="30"/>
      <c r="I209" s="9">
        <f t="shared" si="46"/>
        <v>16</v>
      </c>
      <c r="J209" s="17">
        <f>+'Merkez Stok'!C19</f>
        <v>0</v>
      </c>
      <c r="K209" s="5"/>
      <c r="L209" s="5"/>
      <c r="M209" s="24">
        <f t="shared" si="43"/>
        <v>0</v>
      </c>
      <c r="N209" s="30"/>
      <c r="O209" s="34"/>
      <c r="P209" s="9">
        <f t="shared" si="47"/>
        <v>16</v>
      </c>
      <c r="Q209" s="17">
        <f>+'Merkez Stok'!C19</f>
        <v>0</v>
      </c>
      <c r="R209" s="5"/>
      <c r="S209" s="5"/>
      <c r="T209" s="24">
        <f t="shared" si="44"/>
        <v>0</v>
      </c>
      <c r="U209" s="38"/>
      <c r="V209" s="30"/>
    </row>
    <row r="210" spans="2:22" ht="15" customHeight="1">
      <c r="B210" s="9">
        <f t="shared" si="45"/>
        <v>17</v>
      </c>
      <c r="C210" s="17">
        <f>+'Merkez Stok'!C20</f>
        <v>0</v>
      </c>
      <c r="D210" s="5"/>
      <c r="E210" s="5"/>
      <c r="F210" s="24">
        <f t="shared" si="42"/>
        <v>0</v>
      </c>
      <c r="G210" s="30"/>
      <c r="I210" s="9">
        <f t="shared" si="46"/>
        <v>17</v>
      </c>
      <c r="J210" s="17">
        <f>+'Merkez Stok'!C20</f>
        <v>0</v>
      </c>
      <c r="K210" s="5"/>
      <c r="L210" s="5"/>
      <c r="M210" s="24">
        <f t="shared" si="43"/>
        <v>0</v>
      </c>
      <c r="N210" s="30"/>
      <c r="O210" s="34"/>
      <c r="P210" s="9">
        <f t="shared" si="47"/>
        <v>17</v>
      </c>
      <c r="Q210" s="17">
        <f>+'Merkez Stok'!C20</f>
        <v>0</v>
      </c>
      <c r="R210" s="5"/>
      <c r="S210" s="5"/>
      <c r="T210" s="24">
        <f t="shared" si="44"/>
        <v>0</v>
      </c>
      <c r="U210" s="38"/>
      <c r="V210" s="30"/>
    </row>
    <row r="211" spans="2:22" ht="15" customHeight="1">
      <c r="B211" s="9">
        <f t="shared" si="45"/>
        <v>18</v>
      </c>
      <c r="C211" s="17">
        <f>+'Merkez Stok'!C21</f>
        <v>0</v>
      </c>
      <c r="D211" s="5"/>
      <c r="E211" s="5"/>
      <c r="F211" s="24">
        <f t="shared" si="42"/>
        <v>0</v>
      </c>
      <c r="G211" s="30"/>
      <c r="I211" s="9">
        <f t="shared" si="46"/>
        <v>18</v>
      </c>
      <c r="J211" s="17">
        <f>+'Merkez Stok'!C21</f>
        <v>0</v>
      </c>
      <c r="K211" s="5"/>
      <c r="L211" s="5"/>
      <c r="M211" s="24">
        <f t="shared" si="43"/>
        <v>0</v>
      </c>
      <c r="N211" s="30"/>
      <c r="O211" s="34"/>
      <c r="P211" s="9">
        <f t="shared" si="47"/>
        <v>18</v>
      </c>
      <c r="Q211" s="17">
        <f>+'Merkez Stok'!C21</f>
        <v>0</v>
      </c>
      <c r="R211" s="5"/>
      <c r="S211" s="5"/>
      <c r="T211" s="24">
        <f t="shared" si="44"/>
        <v>0</v>
      </c>
      <c r="U211" s="38"/>
      <c r="V211" s="30"/>
    </row>
    <row r="212" spans="2:22" ht="15" customHeight="1">
      <c r="B212" s="9">
        <f t="shared" si="45"/>
        <v>19</v>
      </c>
      <c r="C212" s="17">
        <f>+'Merkez Stok'!C22</f>
        <v>0</v>
      </c>
      <c r="D212" s="5"/>
      <c r="E212" s="5"/>
      <c r="F212" s="24">
        <f t="shared" si="42"/>
        <v>0</v>
      </c>
      <c r="G212" s="30"/>
      <c r="I212" s="9">
        <f t="shared" si="46"/>
        <v>19</v>
      </c>
      <c r="J212" s="17">
        <f>+'Merkez Stok'!C22</f>
        <v>0</v>
      </c>
      <c r="K212" s="5"/>
      <c r="L212" s="5"/>
      <c r="M212" s="24">
        <f t="shared" si="43"/>
        <v>0</v>
      </c>
      <c r="N212" s="30"/>
      <c r="O212" s="34"/>
      <c r="P212" s="9">
        <f t="shared" si="47"/>
        <v>19</v>
      </c>
      <c r="Q212" s="17">
        <f>+'Merkez Stok'!C22</f>
        <v>0</v>
      </c>
      <c r="R212" s="5"/>
      <c r="S212" s="5"/>
      <c r="T212" s="24">
        <f t="shared" si="44"/>
        <v>0</v>
      </c>
      <c r="U212" s="38"/>
      <c r="V212" s="30"/>
    </row>
    <row r="213" spans="2:22" ht="15" customHeight="1" thickBot="1">
      <c r="B213" s="18">
        <f t="shared" si="45"/>
        <v>20</v>
      </c>
      <c r="C213" s="17">
        <f>+'Merkez Stok'!C23</f>
        <v>0</v>
      </c>
      <c r="D213" s="20"/>
      <c r="E213" s="20"/>
      <c r="F213" s="25">
        <f t="shared" si="42"/>
        <v>0</v>
      </c>
      <c r="G213" s="30"/>
      <c r="I213" s="18">
        <f t="shared" si="46"/>
        <v>20</v>
      </c>
      <c r="J213" s="17">
        <f>+'Merkez Stok'!C23</f>
        <v>0</v>
      </c>
      <c r="K213" s="20"/>
      <c r="L213" s="20"/>
      <c r="M213" s="25">
        <f t="shared" si="43"/>
        <v>0</v>
      </c>
      <c r="N213" s="30"/>
      <c r="O213" s="34"/>
      <c r="P213" s="18">
        <f t="shared" si="47"/>
        <v>20</v>
      </c>
      <c r="Q213" s="17">
        <f>+'Merkez Stok'!C23</f>
        <v>0</v>
      </c>
      <c r="R213" s="20"/>
      <c r="S213" s="20"/>
      <c r="T213" s="25">
        <f t="shared" si="44"/>
        <v>0</v>
      </c>
      <c r="U213" s="38"/>
      <c r="V213" s="30"/>
    </row>
    <row r="214" spans="2:22" ht="22.5" customHeight="1" thickBot="1">
      <c r="B214" s="151" t="s">
        <v>8</v>
      </c>
      <c r="C214" s="152"/>
      <c r="D214" s="22">
        <f>SUM(D194:D213)</f>
        <v>6150</v>
      </c>
      <c r="E214" s="22">
        <f>SUM(E194:E213)</f>
        <v>6.0259999999999998</v>
      </c>
      <c r="F214" s="26">
        <f>SUM(F194:F213)</f>
        <v>9090.9</v>
      </c>
      <c r="G214" s="23">
        <f>SUM(G194:G213)</f>
        <v>6150</v>
      </c>
      <c r="I214" s="151" t="s">
        <v>8</v>
      </c>
      <c r="J214" s="152"/>
      <c r="K214" s="22">
        <f>SUM(K194:K213)</f>
        <v>0</v>
      </c>
      <c r="L214" s="22">
        <f>SUM(L194:L213)</f>
        <v>0</v>
      </c>
      <c r="M214" s="26">
        <f>SUM(M194:M213)</f>
        <v>0</v>
      </c>
      <c r="N214" s="23">
        <f>SUM(N194:N213)</f>
        <v>0</v>
      </c>
      <c r="O214" s="37"/>
      <c r="P214" s="151" t="s">
        <v>8</v>
      </c>
      <c r="Q214" s="152"/>
      <c r="R214" s="22">
        <f>SUM(R194:R213)</f>
        <v>0</v>
      </c>
      <c r="S214" s="22">
        <f>SUM(S194:S213)</f>
        <v>0</v>
      </c>
      <c r="T214" s="26">
        <f>SUM(T194:T213)</f>
        <v>0</v>
      </c>
      <c r="U214" s="26">
        <f>SUM(U194:U213)</f>
        <v>0</v>
      </c>
      <c r="V214" s="23">
        <f>SUM(V194:V213)</f>
        <v>0</v>
      </c>
    </row>
    <row r="215" spans="2:22" ht="22.5" customHeight="1" thickBot="1">
      <c r="B215" s="145" t="s">
        <v>28</v>
      </c>
      <c r="C215" s="146"/>
      <c r="D215" s="146"/>
      <c r="E215" s="146"/>
      <c r="F215" s="27">
        <v>1820</v>
      </c>
      <c r="G215" s="31"/>
      <c r="I215" s="145" t="s">
        <v>28</v>
      </c>
      <c r="J215" s="146"/>
      <c r="K215" s="146"/>
      <c r="L215" s="146"/>
      <c r="M215" s="27"/>
      <c r="N215" s="31"/>
      <c r="O215" s="36"/>
      <c r="P215" s="145" t="s">
        <v>28</v>
      </c>
      <c r="Q215" s="146"/>
      <c r="R215" s="146"/>
      <c r="S215" s="146"/>
      <c r="T215" s="27"/>
      <c r="U215" s="39"/>
      <c r="V215" s="31"/>
    </row>
    <row r="218" spans="2:22" ht="16.5" customHeight="1" thickBot="1">
      <c r="B218" s="32">
        <f>+B191+1</f>
        <v>42438</v>
      </c>
    </row>
    <row r="219" spans="2:22" ht="24" customHeight="1" thickBot="1">
      <c r="B219" s="148" t="s">
        <v>20</v>
      </c>
      <c r="C219" s="149"/>
      <c r="D219" s="149"/>
      <c r="E219" s="149"/>
      <c r="F219" s="149"/>
      <c r="G219" s="150"/>
      <c r="I219" s="148" t="s">
        <v>21</v>
      </c>
      <c r="J219" s="149"/>
      <c r="K219" s="149"/>
      <c r="L219" s="149"/>
      <c r="M219" s="149"/>
      <c r="N219" s="150"/>
      <c r="O219" s="35"/>
      <c r="P219" s="148" t="s">
        <v>22</v>
      </c>
      <c r="Q219" s="149"/>
      <c r="R219" s="149"/>
      <c r="S219" s="149"/>
      <c r="T219" s="149"/>
      <c r="U219" s="150"/>
      <c r="V219" s="28"/>
    </row>
    <row r="220" spans="2:22" s="21" customFormat="1" ht="27.75" customHeight="1">
      <c r="B220" s="40" t="s">
        <v>3</v>
      </c>
      <c r="C220" s="41" t="s">
        <v>10</v>
      </c>
      <c r="D220" s="41" t="s">
        <v>23</v>
      </c>
      <c r="E220" s="41" t="s">
        <v>24</v>
      </c>
      <c r="F220" s="42" t="s">
        <v>25</v>
      </c>
      <c r="G220" s="43" t="s">
        <v>26</v>
      </c>
      <c r="I220" s="40" t="s">
        <v>3</v>
      </c>
      <c r="J220" s="41" t="s">
        <v>10</v>
      </c>
      <c r="K220" s="41" t="s">
        <v>23</v>
      </c>
      <c r="L220" s="41" t="s">
        <v>24</v>
      </c>
      <c r="M220" s="42" t="s">
        <v>25</v>
      </c>
      <c r="N220" s="43" t="s">
        <v>26</v>
      </c>
      <c r="O220" s="33"/>
      <c r="P220" s="40" t="s">
        <v>3</v>
      </c>
      <c r="Q220" s="41" t="s">
        <v>10</v>
      </c>
      <c r="R220" s="41" t="s">
        <v>23</v>
      </c>
      <c r="S220" s="41" t="s">
        <v>24</v>
      </c>
      <c r="T220" s="42" t="s">
        <v>25</v>
      </c>
      <c r="U220" s="44" t="s">
        <v>26</v>
      </c>
      <c r="V220" s="29" t="s">
        <v>27</v>
      </c>
    </row>
    <row r="221" spans="2:22" ht="15" customHeight="1">
      <c r="B221" s="9">
        <v>1</v>
      </c>
      <c r="C221" s="17" t="str">
        <f>+'Merkez Stok'!C4</f>
        <v>Z-Katlama 200 eded</v>
      </c>
      <c r="D221" s="5"/>
      <c r="E221" s="5"/>
      <c r="F221" s="24">
        <f>+D221*E221</f>
        <v>0</v>
      </c>
      <c r="G221" s="30"/>
      <c r="I221" s="9">
        <v>1</v>
      </c>
      <c r="J221" s="17" t="str">
        <f>+'Merkez Stok'!C4</f>
        <v>Z-Katlama 200 eded</v>
      </c>
      <c r="K221" s="5"/>
      <c r="L221" s="5"/>
      <c r="M221" s="24">
        <f>+K221*L221</f>
        <v>0</v>
      </c>
      <c r="N221" s="30"/>
      <c r="O221" s="34"/>
      <c r="P221" s="9">
        <v>1</v>
      </c>
      <c r="Q221" s="17" t="str">
        <f>+'Merkez Stok'!C4</f>
        <v>Z-Katlama 200 eded</v>
      </c>
      <c r="R221" s="5"/>
      <c r="S221" s="5"/>
      <c r="T221" s="24">
        <f>+R221*S221</f>
        <v>0</v>
      </c>
      <c r="U221" s="38"/>
      <c r="V221" s="30"/>
    </row>
    <row r="222" spans="2:22" ht="15" customHeight="1">
      <c r="B222" s="9">
        <f>+B221+1</f>
        <v>2</v>
      </c>
      <c r="C222" s="17">
        <f>+'Merkez Stok'!C5</f>
        <v>0</v>
      </c>
      <c r="D222" s="5"/>
      <c r="E222" s="5"/>
      <c r="F222" s="24">
        <f t="shared" ref="F222:F240" si="48">+D222*E222</f>
        <v>0</v>
      </c>
      <c r="G222" s="30"/>
      <c r="I222" s="9">
        <f>+I221+1</f>
        <v>2</v>
      </c>
      <c r="J222" s="17">
        <f>+'Merkez Stok'!C5</f>
        <v>0</v>
      </c>
      <c r="K222" s="5"/>
      <c r="L222" s="5"/>
      <c r="M222" s="24">
        <f t="shared" ref="M222:M240" si="49">+K222*L222</f>
        <v>0</v>
      </c>
      <c r="N222" s="30"/>
      <c r="O222" s="34"/>
      <c r="P222" s="9">
        <f>+P221+1</f>
        <v>2</v>
      </c>
      <c r="Q222" s="17">
        <f>+'Merkez Stok'!C5</f>
        <v>0</v>
      </c>
      <c r="R222" s="5"/>
      <c r="S222" s="5"/>
      <c r="T222" s="24">
        <f t="shared" ref="T222:T240" si="50">+R222*S222</f>
        <v>0</v>
      </c>
      <c r="U222" s="38"/>
      <c r="V222" s="30"/>
    </row>
    <row r="223" spans="2:22" ht="15" customHeight="1">
      <c r="B223" s="9">
        <f t="shared" ref="B223:B240" si="51">+B222+1</f>
        <v>3</v>
      </c>
      <c r="C223" s="17">
        <f>+'Merkez Stok'!C6</f>
        <v>0</v>
      </c>
      <c r="D223" s="5"/>
      <c r="E223" s="5"/>
      <c r="F223" s="24">
        <f t="shared" si="48"/>
        <v>0</v>
      </c>
      <c r="G223" s="30"/>
      <c r="I223" s="9">
        <f t="shared" ref="I223:I240" si="52">+I222+1</f>
        <v>3</v>
      </c>
      <c r="J223" s="17">
        <f>+'Merkez Stok'!C6</f>
        <v>0</v>
      </c>
      <c r="K223" s="5"/>
      <c r="L223" s="5"/>
      <c r="M223" s="24">
        <f t="shared" si="49"/>
        <v>0</v>
      </c>
      <c r="N223" s="30"/>
      <c r="O223" s="34"/>
      <c r="P223" s="9">
        <f t="shared" ref="P223:P240" si="53">+P222+1</f>
        <v>3</v>
      </c>
      <c r="Q223" s="17">
        <f>+'Merkez Stok'!C6</f>
        <v>0</v>
      </c>
      <c r="R223" s="5"/>
      <c r="S223" s="5"/>
      <c r="T223" s="24">
        <f t="shared" si="50"/>
        <v>0</v>
      </c>
      <c r="U223" s="38"/>
      <c r="V223" s="30"/>
    </row>
    <row r="224" spans="2:22" ht="15" customHeight="1">
      <c r="B224" s="9">
        <f t="shared" si="51"/>
        <v>4</v>
      </c>
      <c r="C224" s="17">
        <f>+'Merkez Stok'!C7</f>
        <v>0</v>
      </c>
      <c r="D224" s="5"/>
      <c r="E224" s="5"/>
      <c r="F224" s="24">
        <f t="shared" si="48"/>
        <v>0</v>
      </c>
      <c r="G224" s="30"/>
      <c r="I224" s="9">
        <f t="shared" si="52"/>
        <v>4</v>
      </c>
      <c r="J224" s="17">
        <f>+'Merkez Stok'!C7</f>
        <v>0</v>
      </c>
      <c r="K224" s="5"/>
      <c r="L224" s="5"/>
      <c r="M224" s="24">
        <f t="shared" si="49"/>
        <v>0</v>
      </c>
      <c r="N224" s="30"/>
      <c r="O224" s="34"/>
      <c r="P224" s="9">
        <f t="shared" si="53"/>
        <v>4</v>
      </c>
      <c r="Q224" s="17">
        <f>+'Merkez Stok'!C7</f>
        <v>0</v>
      </c>
      <c r="R224" s="5"/>
      <c r="S224" s="5"/>
      <c r="T224" s="24">
        <f t="shared" si="50"/>
        <v>0</v>
      </c>
      <c r="U224" s="38"/>
      <c r="V224" s="30"/>
    </row>
    <row r="225" spans="2:22" ht="15" customHeight="1">
      <c r="B225" s="9">
        <f t="shared" si="51"/>
        <v>5</v>
      </c>
      <c r="C225" s="17">
        <f>+'Merkez Stok'!C8</f>
        <v>0</v>
      </c>
      <c r="D225" s="5"/>
      <c r="E225" s="5"/>
      <c r="F225" s="24">
        <f t="shared" si="48"/>
        <v>0</v>
      </c>
      <c r="G225" s="30"/>
      <c r="I225" s="9">
        <f t="shared" si="52"/>
        <v>5</v>
      </c>
      <c r="J225" s="17">
        <f>+'Merkez Stok'!C8</f>
        <v>0</v>
      </c>
      <c r="K225" s="5"/>
      <c r="L225" s="5"/>
      <c r="M225" s="24">
        <f t="shared" si="49"/>
        <v>0</v>
      </c>
      <c r="N225" s="30"/>
      <c r="O225" s="34"/>
      <c r="P225" s="9">
        <f t="shared" si="53"/>
        <v>5</v>
      </c>
      <c r="Q225" s="17">
        <f>+'Merkez Stok'!C8</f>
        <v>0</v>
      </c>
      <c r="R225" s="5"/>
      <c r="S225" s="5"/>
      <c r="T225" s="24">
        <f t="shared" si="50"/>
        <v>0</v>
      </c>
      <c r="U225" s="38"/>
      <c r="V225" s="30"/>
    </row>
    <row r="226" spans="2:22" ht="15" customHeight="1">
      <c r="B226" s="9">
        <f t="shared" si="51"/>
        <v>6</v>
      </c>
      <c r="C226" s="17">
        <f>+'Merkez Stok'!C9</f>
        <v>0</v>
      </c>
      <c r="D226" s="5"/>
      <c r="E226" s="5"/>
      <c r="F226" s="24">
        <f t="shared" si="48"/>
        <v>0</v>
      </c>
      <c r="G226" s="30"/>
      <c r="I226" s="9">
        <f t="shared" si="52"/>
        <v>6</v>
      </c>
      <c r="J226" s="17">
        <f>+'Merkez Stok'!C9</f>
        <v>0</v>
      </c>
      <c r="K226" s="5"/>
      <c r="L226" s="5"/>
      <c r="M226" s="24">
        <f t="shared" si="49"/>
        <v>0</v>
      </c>
      <c r="N226" s="30"/>
      <c r="O226" s="34"/>
      <c r="P226" s="9">
        <f t="shared" si="53"/>
        <v>6</v>
      </c>
      <c r="Q226" s="17">
        <f>+'Merkez Stok'!C9</f>
        <v>0</v>
      </c>
      <c r="R226" s="5"/>
      <c r="S226" s="5"/>
      <c r="T226" s="24">
        <f t="shared" si="50"/>
        <v>0</v>
      </c>
      <c r="U226" s="38"/>
      <c r="V226" s="30"/>
    </row>
    <row r="227" spans="2:22" ht="15" customHeight="1">
      <c r="B227" s="9">
        <f t="shared" si="51"/>
        <v>7</v>
      </c>
      <c r="C227" s="17">
        <f>+'Merkez Stok'!C10</f>
        <v>0</v>
      </c>
      <c r="D227" s="5"/>
      <c r="E227" s="5"/>
      <c r="F227" s="24">
        <f t="shared" si="48"/>
        <v>0</v>
      </c>
      <c r="G227" s="30"/>
      <c r="I227" s="9">
        <f t="shared" si="52"/>
        <v>7</v>
      </c>
      <c r="J227" s="17">
        <f>+'Merkez Stok'!C10</f>
        <v>0</v>
      </c>
      <c r="K227" s="5"/>
      <c r="L227" s="5"/>
      <c r="M227" s="24">
        <f t="shared" si="49"/>
        <v>0</v>
      </c>
      <c r="N227" s="30"/>
      <c r="O227" s="34"/>
      <c r="P227" s="9">
        <f t="shared" si="53"/>
        <v>7</v>
      </c>
      <c r="Q227" s="17">
        <f>+'Merkez Stok'!C10</f>
        <v>0</v>
      </c>
      <c r="R227" s="5"/>
      <c r="S227" s="5"/>
      <c r="T227" s="24">
        <f t="shared" si="50"/>
        <v>0</v>
      </c>
      <c r="U227" s="38"/>
      <c r="V227" s="30"/>
    </row>
    <row r="228" spans="2:22" ht="15" customHeight="1">
      <c r="B228" s="9">
        <f t="shared" si="51"/>
        <v>8</v>
      </c>
      <c r="C228" s="17">
        <f>+'Merkez Stok'!C11</f>
        <v>0</v>
      </c>
      <c r="D228" s="5"/>
      <c r="E228" s="5"/>
      <c r="F228" s="24">
        <f t="shared" si="48"/>
        <v>0</v>
      </c>
      <c r="G228" s="30"/>
      <c r="I228" s="9">
        <f t="shared" si="52"/>
        <v>8</v>
      </c>
      <c r="J228" s="17">
        <f>+'Merkez Stok'!C11</f>
        <v>0</v>
      </c>
      <c r="K228" s="5"/>
      <c r="L228" s="5"/>
      <c r="M228" s="24">
        <f t="shared" si="49"/>
        <v>0</v>
      </c>
      <c r="N228" s="30"/>
      <c r="O228" s="34"/>
      <c r="P228" s="9">
        <f t="shared" si="53"/>
        <v>8</v>
      </c>
      <c r="Q228" s="17">
        <f>+'Merkez Stok'!C11</f>
        <v>0</v>
      </c>
      <c r="R228" s="5"/>
      <c r="S228" s="5"/>
      <c r="T228" s="24">
        <f t="shared" si="50"/>
        <v>0</v>
      </c>
      <c r="U228" s="38"/>
      <c r="V228" s="30"/>
    </row>
    <row r="229" spans="2:22" ht="15" customHeight="1">
      <c r="B229" s="9">
        <f t="shared" si="51"/>
        <v>9</v>
      </c>
      <c r="C229" s="17">
        <f>+'Merkez Stok'!C12</f>
        <v>0</v>
      </c>
      <c r="D229" s="5"/>
      <c r="E229" s="5"/>
      <c r="F229" s="24">
        <f t="shared" si="48"/>
        <v>0</v>
      </c>
      <c r="G229" s="30"/>
      <c r="I229" s="9">
        <f t="shared" si="52"/>
        <v>9</v>
      </c>
      <c r="J229" s="17">
        <f>+'Merkez Stok'!C12</f>
        <v>0</v>
      </c>
      <c r="K229" s="5"/>
      <c r="L229" s="5"/>
      <c r="M229" s="24">
        <f t="shared" si="49"/>
        <v>0</v>
      </c>
      <c r="N229" s="30"/>
      <c r="O229" s="34"/>
      <c r="P229" s="9">
        <f t="shared" si="53"/>
        <v>9</v>
      </c>
      <c r="Q229" s="17">
        <f>+'Merkez Stok'!C12</f>
        <v>0</v>
      </c>
      <c r="R229" s="5"/>
      <c r="S229" s="5"/>
      <c r="T229" s="24">
        <f t="shared" si="50"/>
        <v>0</v>
      </c>
      <c r="U229" s="38"/>
      <c r="V229" s="30"/>
    </row>
    <row r="230" spans="2:22" ht="15" customHeight="1">
      <c r="B230" s="9">
        <f t="shared" si="51"/>
        <v>10</v>
      </c>
      <c r="C230" s="17">
        <f>+'Merkez Stok'!C13</f>
        <v>0</v>
      </c>
      <c r="D230" s="5"/>
      <c r="E230" s="5"/>
      <c r="F230" s="24">
        <f t="shared" si="48"/>
        <v>0</v>
      </c>
      <c r="G230" s="30"/>
      <c r="I230" s="9">
        <f t="shared" si="52"/>
        <v>10</v>
      </c>
      <c r="J230" s="17">
        <f>+'Merkez Stok'!C13</f>
        <v>0</v>
      </c>
      <c r="K230" s="5"/>
      <c r="L230" s="5"/>
      <c r="M230" s="24">
        <f t="shared" si="49"/>
        <v>0</v>
      </c>
      <c r="N230" s="30"/>
      <c r="O230" s="34"/>
      <c r="P230" s="9">
        <f t="shared" si="53"/>
        <v>10</v>
      </c>
      <c r="Q230" s="17">
        <f>+'Merkez Stok'!C13</f>
        <v>0</v>
      </c>
      <c r="R230" s="5"/>
      <c r="S230" s="5"/>
      <c r="T230" s="24">
        <f t="shared" si="50"/>
        <v>0</v>
      </c>
      <c r="U230" s="38"/>
      <c r="V230" s="30"/>
    </row>
    <row r="231" spans="2:22" ht="15" customHeight="1">
      <c r="B231" s="9">
        <f t="shared" si="51"/>
        <v>11</v>
      </c>
      <c r="C231" s="17">
        <f>+'Merkez Stok'!C14</f>
        <v>0</v>
      </c>
      <c r="D231" s="5"/>
      <c r="E231" s="5"/>
      <c r="F231" s="24">
        <f t="shared" si="48"/>
        <v>0</v>
      </c>
      <c r="G231" s="30"/>
      <c r="I231" s="9">
        <f t="shared" si="52"/>
        <v>11</v>
      </c>
      <c r="J231" s="17">
        <f>+'Merkez Stok'!C14</f>
        <v>0</v>
      </c>
      <c r="K231" s="5"/>
      <c r="L231" s="5"/>
      <c r="M231" s="24">
        <f t="shared" si="49"/>
        <v>0</v>
      </c>
      <c r="N231" s="30"/>
      <c r="O231" s="34"/>
      <c r="P231" s="9">
        <f t="shared" si="53"/>
        <v>11</v>
      </c>
      <c r="Q231" s="17">
        <f>+'Merkez Stok'!C14</f>
        <v>0</v>
      </c>
      <c r="R231" s="5"/>
      <c r="S231" s="5"/>
      <c r="T231" s="24">
        <f t="shared" si="50"/>
        <v>0</v>
      </c>
      <c r="U231" s="38"/>
      <c r="V231" s="30"/>
    </row>
    <row r="232" spans="2:22" ht="15" customHeight="1">
      <c r="B232" s="9">
        <f t="shared" si="51"/>
        <v>12</v>
      </c>
      <c r="C232" s="17">
        <f>+'Merkez Stok'!C15</f>
        <v>0</v>
      </c>
      <c r="D232" s="5"/>
      <c r="E232" s="5"/>
      <c r="F232" s="24">
        <f t="shared" si="48"/>
        <v>0</v>
      </c>
      <c r="G232" s="30"/>
      <c r="I232" s="9">
        <f t="shared" si="52"/>
        <v>12</v>
      </c>
      <c r="J232" s="17">
        <f>+'Merkez Stok'!C15</f>
        <v>0</v>
      </c>
      <c r="K232" s="5"/>
      <c r="L232" s="5"/>
      <c r="M232" s="24">
        <f t="shared" si="49"/>
        <v>0</v>
      </c>
      <c r="N232" s="30"/>
      <c r="O232" s="34"/>
      <c r="P232" s="9">
        <f t="shared" si="53"/>
        <v>12</v>
      </c>
      <c r="Q232" s="17">
        <f>+'Merkez Stok'!C15</f>
        <v>0</v>
      </c>
      <c r="R232" s="5"/>
      <c r="S232" s="5"/>
      <c r="T232" s="24">
        <f t="shared" si="50"/>
        <v>0</v>
      </c>
      <c r="U232" s="38"/>
      <c r="V232" s="30"/>
    </row>
    <row r="233" spans="2:22" ht="15" customHeight="1">
      <c r="B233" s="9">
        <f t="shared" si="51"/>
        <v>13</v>
      </c>
      <c r="C233" s="17">
        <f>+'Merkez Stok'!C16</f>
        <v>0</v>
      </c>
      <c r="D233" s="5"/>
      <c r="E233" s="5"/>
      <c r="F233" s="24">
        <f t="shared" si="48"/>
        <v>0</v>
      </c>
      <c r="G233" s="30"/>
      <c r="I233" s="9">
        <f t="shared" si="52"/>
        <v>13</v>
      </c>
      <c r="J233" s="17">
        <f>+'Merkez Stok'!C16</f>
        <v>0</v>
      </c>
      <c r="K233" s="5"/>
      <c r="L233" s="5"/>
      <c r="M233" s="24">
        <f t="shared" si="49"/>
        <v>0</v>
      </c>
      <c r="N233" s="30"/>
      <c r="O233" s="34"/>
      <c r="P233" s="9">
        <f t="shared" si="53"/>
        <v>13</v>
      </c>
      <c r="Q233" s="17">
        <f>+'Merkez Stok'!C16</f>
        <v>0</v>
      </c>
      <c r="R233" s="5"/>
      <c r="S233" s="5"/>
      <c r="T233" s="24">
        <f t="shared" si="50"/>
        <v>0</v>
      </c>
      <c r="U233" s="38"/>
      <c r="V233" s="30"/>
    </row>
    <row r="234" spans="2:22" ht="15" customHeight="1">
      <c r="B234" s="9">
        <f t="shared" si="51"/>
        <v>14</v>
      </c>
      <c r="C234" s="17">
        <f>+'Merkez Stok'!C17</f>
        <v>0</v>
      </c>
      <c r="D234" s="5"/>
      <c r="E234" s="5"/>
      <c r="F234" s="24">
        <f t="shared" si="48"/>
        <v>0</v>
      </c>
      <c r="G234" s="30"/>
      <c r="I234" s="9">
        <f t="shared" si="52"/>
        <v>14</v>
      </c>
      <c r="J234" s="17">
        <f>+'Merkez Stok'!C17</f>
        <v>0</v>
      </c>
      <c r="K234" s="5"/>
      <c r="L234" s="5"/>
      <c r="M234" s="24">
        <f t="shared" si="49"/>
        <v>0</v>
      </c>
      <c r="N234" s="30"/>
      <c r="O234" s="34"/>
      <c r="P234" s="9">
        <f t="shared" si="53"/>
        <v>14</v>
      </c>
      <c r="Q234" s="17">
        <f>+'Merkez Stok'!C17</f>
        <v>0</v>
      </c>
      <c r="R234" s="5"/>
      <c r="S234" s="5"/>
      <c r="T234" s="24">
        <f t="shared" si="50"/>
        <v>0</v>
      </c>
      <c r="U234" s="38"/>
      <c r="V234" s="30"/>
    </row>
    <row r="235" spans="2:22" ht="15" customHeight="1">
      <c r="B235" s="9">
        <f t="shared" si="51"/>
        <v>15</v>
      </c>
      <c r="C235" s="17">
        <f>+'Merkez Stok'!C18</f>
        <v>0</v>
      </c>
      <c r="D235" s="5"/>
      <c r="E235" s="5"/>
      <c r="F235" s="24">
        <f t="shared" si="48"/>
        <v>0</v>
      </c>
      <c r="G235" s="30"/>
      <c r="I235" s="9">
        <f t="shared" si="52"/>
        <v>15</v>
      </c>
      <c r="J235" s="17">
        <f>+'Merkez Stok'!C18</f>
        <v>0</v>
      </c>
      <c r="K235" s="5"/>
      <c r="L235" s="5"/>
      <c r="M235" s="24">
        <f t="shared" si="49"/>
        <v>0</v>
      </c>
      <c r="N235" s="30"/>
      <c r="O235" s="34"/>
      <c r="P235" s="9">
        <f t="shared" si="53"/>
        <v>15</v>
      </c>
      <c r="Q235" s="17">
        <f>+'Merkez Stok'!C18</f>
        <v>0</v>
      </c>
      <c r="R235" s="5"/>
      <c r="S235" s="5"/>
      <c r="T235" s="24">
        <f t="shared" si="50"/>
        <v>0</v>
      </c>
      <c r="U235" s="38"/>
      <c r="V235" s="30"/>
    </row>
    <row r="236" spans="2:22" ht="15" customHeight="1">
      <c r="B236" s="9">
        <f t="shared" si="51"/>
        <v>16</v>
      </c>
      <c r="C236" s="17">
        <f>+'Merkez Stok'!C19</f>
        <v>0</v>
      </c>
      <c r="D236" s="5"/>
      <c r="E236" s="5"/>
      <c r="F236" s="24">
        <f t="shared" si="48"/>
        <v>0</v>
      </c>
      <c r="G236" s="30"/>
      <c r="I236" s="9">
        <f t="shared" si="52"/>
        <v>16</v>
      </c>
      <c r="J236" s="17">
        <f>+'Merkez Stok'!C19</f>
        <v>0</v>
      </c>
      <c r="K236" s="5"/>
      <c r="L236" s="5"/>
      <c r="M236" s="24">
        <f t="shared" si="49"/>
        <v>0</v>
      </c>
      <c r="N236" s="30"/>
      <c r="O236" s="34"/>
      <c r="P236" s="9">
        <f t="shared" si="53"/>
        <v>16</v>
      </c>
      <c r="Q236" s="17">
        <f>+'Merkez Stok'!C19</f>
        <v>0</v>
      </c>
      <c r="R236" s="5"/>
      <c r="S236" s="5"/>
      <c r="T236" s="24">
        <f t="shared" si="50"/>
        <v>0</v>
      </c>
      <c r="U236" s="38"/>
      <c r="V236" s="30"/>
    </row>
    <row r="237" spans="2:22" ht="15" customHeight="1">
      <c r="B237" s="9">
        <f t="shared" si="51"/>
        <v>17</v>
      </c>
      <c r="C237" s="17">
        <f>+'Merkez Stok'!C20</f>
        <v>0</v>
      </c>
      <c r="D237" s="5"/>
      <c r="E237" s="5"/>
      <c r="F237" s="24">
        <f t="shared" si="48"/>
        <v>0</v>
      </c>
      <c r="G237" s="30"/>
      <c r="I237" s="9">
        <f t="shared" si="52"/>
        <v>17</v>
      </c>
      <c r="J237" s="17">
        <f>+'Merkez Stok'!C20</f>
        <v>0</v>
      </c>
      <c r="K237" s="5"/>
      <c r="L237" s="5"/>
      <c r="M237" s="24">
        <f t="shared" si="49"/>
        <v>0</v>
      </c>
      <c r="N237" s="30"/>
      <c r="O237" s="34"/>
      <c r="P237" s="9">
        <f t="shared" si="53"/>
        <v>17</v>
      </c>
      <c r="Q237" s="17">
        <f>+'Merkez Stok'!C20</f>
        <v>0</v>
      </c>
      <c r="R237" s="5"/>
      <c r="S237" s="5"/>
      <c r="T237" s="24">
        <f t="shared" si="50"/>
        <v>0</v>
      </c>
      <c r="U237" s="38"/>
      <c r="V237" s="30"/>
    </row>
    <row r="238" spans="2:22" ht="15" customHeight="1">
      <c r="B238" s="9">
        <f t="shared" si="51"/>
        <v>18</v>
      </c>
      <c r="C238" s="17">
        <f>+'Merkez Stok'!C21</f>
        <v>0</v>
      </c>
      <c r="D238" s="5"/>
      <c r="E238" s="5"/>
      <c r="F238" s="24">
        <f t="shared" si="48"/>
        <v>0</v>
      </c>
      <c r="G238" s="30"/>
      <c r="I238" s="9">
        <f t="shared" si="52"/>
        <v>18</v>
      </c>
      <c r="J238" s="17">
        <f>+'Merkez Stok'!C21</f>
        <v>0</v>
      </c>
      <c r="K238" s="5"/>
      <c r="L238" s="5"/>
      <c r="M238" s="24">
        <f t="shared" si="49"/>
        <v>0</v>
      </c>
      <c r="N238" s="30"/>
      <c r="O238" s="34"/>
      <c r="P238" s="9">
        <f t="shared" si="53"/>
        <v>18</v>
      </c>
      <c r="Q238" s="17">
        <f>+'Merkez Stok'!C21</f>
        <v>0</v>
      </c>
      <c r="R238" s="5"/>
      <c r="S238" s="5"/>
      <c r="T238" s="24">
        <f t="shared" si="50"/>
        <v>0</v>
      </c>
      <c r="U238" s="38"/>
      <c r="V238" s="30"/>
    </row>
    <row r="239" spans="2:22" ht="15" customHeight="1">
      <c r="B239" s="9">
        <f t="shared" si="51"/>
        <v>19</v>
      </c>
      <c r="C239" s="17">
        <f>+'Merkez Stok'!C22</f>
        <v>0</v>
      </c>
      <c r="D239" s="5"/>
      <c r="E239" s="5"/>
      <c r="F239" s="24">
        <f t="shared" si="48"/>
        <v>0</v>
      </c>
      <c r="G239" s="30"/>
      <c r="I239" s="9">
        <f t="shared" si="52"/>
        <v>19</v>
      </c>
      <c r="J239" s="17">
        <f>+'Merkez Stok'!C22</f>
        <v>0</v>
      </c>
      <c r="K239" s="5"/>
      <c r="L239" s="5"/>
      <c r="M239" s="24">
        <f t="shared" si="49"/>
        <v>0</v>
      </c>
      <c r="N239" s="30"/>
      <c r="O239" s="34"/>
      <c r="P239" s="9">
        <f t="shared" si="53"/>
        <v>19</v>
      </c>
      <c r="Q239" s="17">
        <f>+'Merkez Stok'!C22</f>
        <v>0</v>
      </c>
      <c r="R239" s="5"/>
      <c r="S239" s="5"/>
      <c r="T239" s="24">
        <f t="shared" si="50"/>
        <v>0</v>
      </c>
      <c r="U239" s="38"/>
      <c r="V239" s="30"/>
    </row>
    <row r="240" spans="2:22" ht="15" customHeight="1" thickBot="1">
      <c r="B240" s="18">
        <f t="shared" si="51"/>
        <v>20</v>
      </c>
      <c r="C240" s="17">
        <f>+'Merkez Stok'!C23</f>
        <v>0</v>
      </c>
      <c r="D240" s="20"/>
      <c r="E240" s="20"/>
      <c r="F240" s="25">
        <f t="shared" si="48"/>
        <v>0</v>
      </c>
      <c r="G240" s="30"/>
      <c r="I240" s="18">
        <f t="shared" si="52"/>
        <v>20</v>
      </c>
      <c r="J240" s="19">
        <f>+'Merkez Stok'!J239</f>
        <v>0</v>
      </c>
      <c r="K240" s="20"/>
      <c r="L240" s="20"/>
      <c r="M240" s="25">
        <f t="shared" si="49"/>
        <v>0</v>
      </c>
      <c r="N240" s="30"/>
      <c r="O240" s="34"/>
      <c r="P240" s="18">
        <f t="shared" si="53"/>
        <v>20</v>
      </c>
      <c r="Q240" s="17">
        <f>+'Merkez Stok'!C23</f>
        <v>0</v>
      </c>
      <c r="R240" s="20"/>
      <c r="S240" s="20"/>
      <c r="T240" s="25">
        <f t="shared" si="50"/>
        <v>0</v>
      </c>
      <c r="U240" s="38"/>
      <c r="V240" s="30"/>
    </row>
    <row r="241" spans="2:22" ht="22.5" customHeight="1" thickBot="1">
      <c r="B241" s="151" t="s">
        <v>8</v>
      </c>
      <c r="C241" s="152"/>
      <c r="D241" s="22">
        <f>SUM(D221:D240)</f>
        <v>0</v>
      </c>
      <c r="E241" s="22">
        <f>SUM(E221:E240)</f>
        <v>0</v>
      </c>
      <c r="F241" s="26">
        <f>SUM(F221:F240)</f>
        <v>0</v>
      </c>
      <c r="G241" s="23">
        <f>SUM(G221:G240)</f>
        <v>0</v>
      </c>
      <c r="I241" s="151" t="s">
        <v>8</v>
      </c>
      <c r="J241" s="152"/>
      <c r="K241" s="22">
        <f>SUM(K221:K240)</f>
        <v>0</v>
      </c>
      <c r="L241" s="22">
        <f>SUM(L221:L240)</f>
        <v>0</v>
      </c>
      <c r="M241" s="26">
        <f>SUM(M221:M240)</f>
        <v>0</v>
      </c>
      <c r="N241" s="23">
        <f>SUM(N221:N240)</f>
        <v>0</v>
      </c>
      <c r="O241" s="37"/>
      <c r="P241" s="151" t="s">
        <v>8</v>
      </c>
      <c r="Q241" s="152"/>
      <c r="R241" s="22">
        <f>SUM(R221:R240)</f>
        <v>0</v>
      </c>
      <c r="S241" s="22">
        <f>SUM(S221:S240)</f>
        <v>0</v>
      </c>
      <c r="T241" s="26">
        <f>SUM(T221:T240)</f>
        <v>0</v>
      </c>
      <c r="U241" s="26">
        <f>SUM(U221:U240)</f>
        <v>0</v>
      </c>
      <c r="V241" s="23">
        <f>SUM(V221:V240)</f>
        <v>0</v>
      </c>
    </row>
    <row r="242" spans="2:22" ht="22.5" customHeight="1" thickBot="1">
      <c r="B242" s="145" t="s">
        <v>28</v>
      </c>
      <c r="C242" s="146"/>
      <c r="D242" s="146"/>
      <c r="E242" s="146"/>
      <c r="F242" s="27"/>
      <c r="G242" s="31"/>
      <c r="I242" s="145" t="s">
        <v>28</v>
      </c>
      <c r="J242" s="146"/>
      <c r="K242" s="146"/>
      <c r="L242" s="146"/>
      <c r="M242" s="27"/>
      <c r="N242" s="31"/>
      <c r="O242" s="36"/>
      <c r="P242" s="145" t="s">
        <v>28</v>
      </c>
      <c r="Q242" s="146"/>
      <c r="R242" s="146"/>
      <c r="S242" s="146"/>
      <c r="T242" s="27"/>
      <c r="U242" s="39"/>
      <c r="V242" s="31"/>
    </row>
    <row r="245" spans="2:22" ht="16.5" customHeight="1" thickBot="1">
      <c r="B245" s="32">
        <f>+B218+1</f>
        <v>42439</v>
      </c>
    </row>
    <row r="246" spans="2:22" ht="24" customHeight="1" thickBot="1">
      <c r="B246" s="148" t="s">
        <v>20</v>
      </c>
      <c r="C246" s="149"/>
      <c r="D246" s="149"/>
      <c r="E246" s="149"/>
      <c r="F246" s="149"/>
      <c r="G246" s="150"/>
      <c r="I246" s="148" t="s">
        <v>21</v>
      </c>
      <c r="J246" s="149"/>
      <c r="K246" s="149"/>
      <c r="L246" s="149"/>
      <c r="M246" s="149"/>
      <c r="N246" s="150"/>
      <c r="O246" s="35"/>
      <c r="P246" s="148" t="s">
        <v>22</v>
      </c>
      <c r="Q246" s="149"/>
      <c r="R246" s="149"/>
      <c r="S246" s="149"/>
      <c r="T246" s="149"/>
      <c r="U246" s="150"/>
      <c r="V246" s="28"/>
    </row>
    <row r="247" spans="2:22" s="21" customFormat="1" ht="27.75" customHeight="1">
      <c r="B247" s="40" t="s">
        <v>3</v>
      </c>
      <c r="C247" s="41" t="s">
        <v>10</v>
      </c>
      <c r="D247" s="41" t="s">
        <v>23</v>
      </c>
      <c r="E247" s="41" t="s">
        <v>24</v>
      </c>
      <c r="F247" s="42" t="s">
        <v>25</v>
      </c>
      <c r="G247" s="43" t="s">
        <v>26</v>
      </c>
      <c r="I247" s="40" t="s">
        <v>3</v>
      </c>
      <c r="J247" s="41" t="s">
        <v>10</v>
      </c>
      <c r="K247" s="41" t="s">
        <v>23</v>
      </c>
      <c r="L247" s="41" t="s">
        <v>24</v>
      </c>
      <c r="M247" s="42" t="s">
        <v>25</v>
      </c>
      <c r="N247" s="43" t="s">
        <v>26</v>
      </c>
      <c r="O247" s="33"/>
      <c r="P247" s="40" t="s">
        <v>3</v>
      </c>
      <c r="Q247" s="41" t="s">
        <v>10</v>
      </c>
      <c r="R247" s="41" t="s">
        <v>23</v>
      </c>
      <c r="S247" s="41" t="s">
        <v>24</v>
      </c>
      <c r="T247" s="42" t="s">
        <v>25</v>
      </c>
      <c r="U247" s="44" t="s">
        <v>26</v>
      </c>
      <c r="V247" s="29" t="s">
        <v>27</v>
      </c>
    </row>
    <row r="248" spans="2:22" ht="15" customHeight="1">
      <c r="B248" s="9">
        <v>1</v>
      </c>
      <c r="C248" s="17" t="str">
        <f>+'Merkez Stok'!C4</f>
        <v>Z-Katlama 200 eded</v>
      </c>
      <c r="D248" s="5">
        <v>612</v>
      </c>
      <c r="E248" s="5">
        <v>1.45</v>
      </c>
      <c r="F248" s="24">
        <f>+D248*E248</f>
        <v>887.4</v>
      </c>
      <c r="G248" s="30">
        <v>612</v>
      </c>
      <c r="I248" s="9">
        <v>1</v>
      </c>
      <c r="J248" s="17" t="str">
        <f>+'Merkez Stok'!C4</f>
        <v>Z-Katlama 200 eded</v>
      </c>
      <c r="K248" s="5"/>
      <c r="L248" s="5"/>
      <c r="M248" s="24">
        <f>+K248*L248</f>
        <v>0</v>
      </c>
      <c r="N248" s="30"/>
      <c r="O248" s="34"/>
      <c r="P248" s="9">
        <v>1</v>
      </c>
      <c r="Q248" s="17" t="str">
        <f>+'Merkez Stok'!C4</f>
        <v>Z-Katlama 200 eded</v>
      </c>
      <c r="R248" s="5"/>
      <c r="S248" s="5"/>
      <c r="T248" s="24">
        <f>+R248*S248</f>
        <v>0</v>
      </c>
      <c r="U248" s="38"/>
      <c r="V248" s="30"/>
    </row>
    <row r="249" spans="2:22" ht="15" customHeight="1">
      <c r="B249" s="9">
        <f>+B248+1</f>
        <v>2</v>
      </c>
      <c r="C249" s="17">
        <f>+'Merkez Stok'!C5</f>
        <v>0</v>
      </c>
      <c r="D249" s="5">
        <v>1908</v>
      </c>
      <c r="E249" s="5">
        <v>1.4</v>
      </c>
      <c r="F249" s="24">
        <f t="shared" ref="F249:F267" si="54">+D249*E249</f>
        <v>2671.2</v>
      </c>
      <c r="G249" s="30">
        <v>1908</v>
      </c>
      <c r="I249" s="9">
        <f>+I248+1</f>
        <v>2</v>
      </c>
      <c r="J249" s="17">
        <f>+'Merkez Stok'!C5</f>
        <v>0</v>
      </c>
      <c r="K249" s="5"/>
      <c r="L249" s="5"/>
      <c r="M249" s="24">
        <f t="shared" ref="M249:M267" si="55">+K249*L249</f>
        <v>0</v>
      </c>
      <c r="N249" s="30"/>
      <c r="O249" s="34"/>
      <c r="P249" s="9">
        <f>+P248+1</f>
        <v>2</v>
      </c>
      <c r="Q249" s="17">
        <f>+'Merkez Stok'!C5</f>
        <v>0</v>
      </c>
      <c r="R249" s="5"/>
      <c r="S249" s="5"/>
      <c r="T249" s="24">
        <f t="shared" ref="T249:T267" si="56">+R249*S249</f>
        <v>0</v>
      </c>
      <c r="U249" s="38"/>
      <c r="V249" s="30"/>
    </row>
    <row r="250" spans="2:22" ht="15" customHeight="1">
      <c r="B250" s="9">
        <f t="shared" ref="B250:B267" si="57">+B249+1</f>
        <v>3</v>
      </c>
      <c r="C250" s="17">
        <f>+'Merkez Stok'!C6</f>
        <v>0</v>
      </c>
      <c r="D250" s="5"/>
      <c r="E250" s="5"/>
      <c r="F250" s="24">
        <f t="shared" si="54"/>
        <v>0</v>
      </c>
      <c r="G250" s="30"/>
      <c r="I250" s="9">
        <f t="shared" ref="I250:I267" si="58">+I249+1</f>
        <v>3</v>
      </c>
      <c r="J250" s="17">
        <f>+'Merkez Stok'!C6</f>
        <v>0</v>
      </c>
      <c r="K250" s="5"/>
      <c r="L250" s="5"/>
      <c r="M250" s="24">
        <f t="shared" si="55"/>
        <v>0</v>
      </c>
      <c r="N250" s="30"/>
      <c r="O250" s="34"/>
      <c r="P250" s="9">
        <f t="shared" ref="P250:P267" si="59">+P249+1</f>
        <v>3</v>
      </c>
      <c r="Q250" s="17">
        <f>+'Merkez Stok'!C6</f>
        <v>0</v>
      </c>
      <c r="R250" s="5"/>
      <c r="S250" s="5"/>
      <c r="T250" s="24">
        <f t="shared" si="56"/>
        <v>0</v>
      </c>
      <c r="U250" s="38"/>
      <c r="V250" s="30"/>
    </row>
    <row r="251" spans="2:22" ht="15" customHeight="1">
      <c r="B251" s="9">
        <f t="shared" si="57"/>
        <v>4</v>
      </c>
      <c r="C251" s="17">
        <f>+'Merkez Stok'!C7</f>
        <v>0</v>
      </c>
      <c r="D251" s="5"/>
      <c r="E251" s="5"/>
      <c r="F251" s="24">
        <f t="shared" si="54"/>
        <v>0</v>
      </c>
      <c r="G251" s="30"/>
      <c r="I251" s="9">
        <f t="shared" si="58"/>
        <v>4</v>
      </c>
      <c r="J251" s="17">
        <f>+'Merkez Stok'!C7</f>
        <v>0</v>
      </c>
      <c r="K251" s="5"/>
      <c r="L251" s="5"/>
      <c r="M251" s="24">
        <f t="shared" si="55"/>
        <v>0</v>
      </c>
      <c r="N251" s="30"/>
      <c r="O251" s="34"/>
      <c r="P251" s="9">
        <f t="shared" si="59"/>
        <v>4</v>
      </c>
      <c r="Q251" s="17">
        <f>+'Merkez Stok'!C7</f>
        <v>0</v>
      </c>
      <c r="R251" s="5"/>
      <c r="S251" s="5"/>
      <c r="T251" s="24">
        <f t="shared" si="56"/>
        <v>0</v>
      </c>
      <c r="U251" s="38"/>
      <c r="V251" s="30"/>
    </row>
    <row r="252" spans="2:22" ht="15" customHeight="1">
      <c r="B252" s="9">
        <f t="shared" si="57"/>
        <v>5</v>
      </c>
      <c r="C252" s="17">
        <f>+'Merkez Stok'!C8</f>
        <v>0</v>
      </c>
      <c r="D252" s="5"/>
      <c r="E252" s="5"/>
      <c r="F252" s="24">
        <f t="shared" si="54"/>
        <v>0</v>
      </c>
      <c r="G252" s="30"/>
      <c r="I252" s="9">
        <f t="shared" si="58"/>
        <v>5</v>
      </c>
      <c r="J252" s="17">
        <f>+'Merkez Stok'!C8</f>
        <v>0</v>
      </c>
      <c r="K252" s="5"/>
      <c r="L252" s="5"/>
      <c r="M252" s="24">
        <f t="shared" si="55"/>
        <v>0</v>
      </c>
      <c r="N252" s="30"/>
      <c r="O252" s="34"/>
      <c r="P252" s="9">
        <f t="shared" si="59"/>
        <v>5</v>
      </c>
      <c r="Q252" s="17">
        <f>+'Merkez Stok'!C8</f>
        <v>0</v>
      </c>
      <c r="R252" s="5"/>
      <c r="S252" s="5"/>
      <c r="T252" s="24">
        <f t="shared" si="56"/>
        <v>0</v>
      </c>
      <c r="U252" s="38"/>
      <c r="V252" s="30"/>
    </row>
    <row r="253" spans="2:22" ht="15" customHeight="1">
      <c r="B253" s="9">
        <f t="shared" si="57"/>
        <v>6</v>
      </c>
      <c r="C253" s="17">
        <f>+'Merkez Stok'!C9</f>
        <v>0</v>
      </c>
      <c r="D253" s="5"/>
      <c r="E253" s="5"/>
      <c r="F253" s="24">
        <f t="shared" si="54"/>
        <v>0</v>
      </c>
      <c r="G253" s="30"/>
      <c r="I253" s="9">
        <f t="shared" si="58"/>
        <v>6</v>
      </c>
      <c r="J253" s="17">
        <f>+'Merkez Stok'!C9</f>
        <v>0</v>
      </c>
      <c r="K253" s="5"/>
      <c r="L253" s="5"/>
      <c r="M253" s="24">
        <f t="shared" si="55"/>
        <v>0</v>
      </c>
      <c r="N253" s="30"/>
      <c r="O253" s="34"/>
      <c r="P253" s="9">
        <f t="shared" si="59"/>
        <v>6</v>
      </c>
      <c r="Q253" s="17">
        <f>+'Merkez Stok'!C9</f>
        <v>0</v>
      </c>
      <c r="R253" s="5"/>
      <c r="S253" s="5"/>
      <c r="T253" s="24">
        <f t="shared" si="56"/>
        <v>0</v>
      </c>
      <c r="U253" s="38"/>
      <c r="V253" s="30"/>
    </row>
    <row r="254" spans="2:22" ht="15" customHeight="1">
      <c r="B254" s="9">
        <f t="shared" si="57"/>
        <v>7</v>
      </c>
      <c r="C254" s="17">
        <f>+'Merkez Stok'!C10</f>
        <v>0</v>
      </c>
      <c r="D254" s="5"/>
      <c r="E254" s="5"/>
      <c r="F254" s="24">
        <f t="shared" si="54"/>
        <v>0</v>
      </c>
      <c r="G254" s="30"/>
      <c r="I254" s="9">
        <f t="shared" si="58"/>
        <v>7</v>
      </c>
      <c r="J254" s="17">
        <f>+'Merkez Stok'!C10</f>
        <v>0</v>
      </c>
      <c r="K254" s="5"/>
      <c r="L254" s="5"/>
      <c r="M254" s="24">
        <f t="shared" si="55"/>
        <v>0</v>
      </c>
      <c r="N254" s="30"/>
      <c r="O254" s="34"/>
      <c r="P254" s="9">
        <f t="shared" si="59"/>
        <v>7</v>
      </c>
      <c r="Q254" s="17">
        <f>+'Merkez Stok'!C10</f>
        <v>0</v>
      </c>
      <c r="R254" s="5"/>
      <c r="S254" s="5"/>
      <c r="T254" s="24">
        <f t="shared" si="56"/>
        <v>0</v>
      </c>
      <c r="U254" s="38"/>
      <c r="V254" s="30"/>
    </row>
    <row r="255" spans="2:22" ht="15" customHeight="1">
      <c r="B255" s="9">
        <f t="shared" si="57"/>
        <v>8</v>
      </c>
      <c r="C255" s="17">
        <f>+'Merkez Stok'!C11</f>
        <v>0</v>
      </c>
      <c r="D255" s="5"/>
      <c r="E255" s="5"/>
      <c r="F255" s="24">
        <f t="shared" si="54"/>
        <v>0</v>
      </c>
      <c r="G255" s="30"/>
      <c r="I255" s="9">
        <f t="shared" si="58"/>
        <v>8</v>
      </c>
      <c r="J255" s="17">
        <f>+'Merkez Stok'!C11</f>
        <v>0</v>
      </c>
      <c r="K255" s="5"/>
      <c r="L255" s="5"/>
      <c r="M255" s="24">
        <f t="shared" si="55"/>
        <v>0</v>
      </c>
      <c r="N255" s="30"/>
      <c r="O255" s="34"/>
      <c r="P255" s="9">
        <f t="shared" si="59"/>
        <v>8</v>
      </c>
      <c r="Q255" s="17">
        <f>+'Merkez Stok'!C11</f>
        <v>0</v>
      </c>
      <c r="R255" s="5"/>
      <c r="S255" s="5"/>
      <c r="T255" s="24">
        <f t="shared" si="56"/>
        <v>0</v>
      </c>
      <c r="U255" s="38"/>
      <c r="V255" s="30"/>
    </row>
    <row r="256" spans="2:22" ht="15" customHeight="1">
      <c r="B256" s="9">
        <f t="shared" si="57"/>
        <v>9</v>
      </c>
      <c r="C256" s="17">
        <f>+'Merkez Stok'!C12</f>
        <v>0</v>
      </c>
      <c r="D256" s="5"/>
      <c r="E256" s="5"/>
      <c r="F256" s="24">
        <f t="shared" si="54"/>
        <v>0</v>
      </c>
      <c r="G256" s="30"/>
      <c r="I256" s="9">
        <f t="shared" si="58"/>
        <v>9</v>
      </c>
      <c r="J256" s="17">
        <f>+'Merkez Stok'!C12</f>
        <v>0</v>
      </c>
      <c r="K256" s="5"/>
      <c r="L256" s="5"/>
      <c r="M256" s="24">
        <f t="shared" si="55"/>
        <v>0</v>
      </c>
      <c r="N256" s="30"/>
      <c r="O256" s="34"/>
      <c r="P256" s="9">
        <f t="shared" si="59"/>
        <v>9</v>
      </c>
      <c r="Q256" s="17">
        <f>+'Merkez Stok'!C12</f>
        <v>0</v>
      </c>
      <c r="R256" s="5"/>
      <c r="S256" s="5"/>
      <c r="T256" s="24">
        <f t="shared" si="56"/>
        <v>0</v>
      </c>
      <c r="U256" s="38"/>
      <c r="V256" s="30"/>
    </row>
    <row r="257" spans="2:22" ht="15" customHeight="1">
      <c r="B257" s="9">
        <f t="shared" si="57"/>
        <v>10</v>
      </c>
      <c r="C257" s="17">
        <f>+'Merkez Stok'!C13</f>
        <v>0</v>
      </c>
      <c r="D257" s="5"/>
      <c r="E257" s="5"/>
      <c r="F257" s="24">
        <f t="shared" si="54"/>
        <v>0</v>
      </c>
      <c r="G257" s="30"/>
      <c r="I257" s="9">
        <f t="shared" si="58"/>
        <v>10</v>
      </c>
      <c r="J257" s="17">
        <f>+'Merkez Stok'!C13</f>
        <v>0</v>
      </c>
      <c r="K257" s="5"/>
      <c r="L257" s="5"/>
      <c r="M257" s="24">
        <f t="shared" si="55"/>
        <v>0</v>
      </c>
      <c r="N257" s="30"/>
      <c r="O257" s="34"/>
      <c r="P257" s="9">
        <f t="shared" si="59"/>
        <v>10</v>
      </c>
      <c r="Q257" s="17">
        <f>+'Merkez Stok'!C13</f>
        <v>0</v>
      </c>
      <c r="R257" s="5"/>
      <c r="S257" s="5"/>
      <c r="T257" s="24">
        <f t="shared" si="56"/>
        <v>0</v>
      </c>
      <c r="U257" s="38"/>
      <c r="V257" s="30"/>
    </row>
    <row r="258" spans="2:22" ht="15" customHeight="1">
      <c r="B258" s="9">
        <f t="shared" si="57"/>
        <v>11</v>
      </c>
      <c r="C258" s="17">
        <f>+'Merkez Stok'!C14</f>
        <v>0</v>
      </c>
      <c r="D258" s="5"/>
      <c r="E258" s="5"/>
      <c r="F258" s="24">
        <f t="shared" si="54"/>
        <v>0</v>
      </c>
      <c r="G258" s="30"/>
      <c r="I258" s="9">
        <f t="shared" si="58"/>
        <v>11</v>
      </c>
      <c r="J258" s="17">
        <f>+'Merkez Stok'!C14</f>
        <v>0</v>
      </c>
      <c r="K258" s="5"/>
      <c r="L258" s="5"/>
      <c r="M258" s="24">
        <f t="shared" si="55"/>
        <v>0</v>
      </c>
      <c r="N258" s="30"/>
      <c r="O258" s="34"/>
      <c r="P258" s="9">
        <f t="shared" si="59"/>
        <v>11</v>
      </c>
      <c r="Q258" s="17">
        <f>+'Merkez Stok'!C14</f>
        <v>0</v>
      </c>
      <c r="R258" s="5"/>
      <c r="S258" s="5"/>
      <c r="T258" s="24">
        <f t="shared" si="56"/>
        <v>0</v>
      </c>
      <c r="U258" s="38"/>
      <c r="V258" s="30"/>
    </row>
    <row r="259" spans="2:22" ht="15" customHeight="1">
      <c r="B259" s="9">
        <f t="shared" si="57"/>
        <v>12</v>
      </c>
      <c r="C259" s="17">
        <f>+'Merkez Stok'!C15</f>
        <v>0</v>
      </c>
      <c r="D259" s="5"/>
      <c r="E259" s="5"/>
      <c r="F259" s="24">
        <f t="shared" si="54"/>
        <v>0</v>
      </c>
      <c r="G259" s="30"/>
      <c r="I259" s="9">
        <f t="shared" si="58"/>
        <v>12</v>
      </c>
      <c r="J259" s="17">
        <f>+'Merkez Stok'!C15</f>
        <v>0</v>
      </c>
      <c r="K259" s="5"/>
      <c r="L259" s="5"/>
      <c r="M259" s="24">
        <f t="shared" si="55"/>
        <v>0</v>
      </c>
      <c r="N259" s="30"/>
      <c r="O259" s="34"/>
      <c r="P259" s="9">
        <f t="shared" si="59"/>
        <v>12</v>
      </c>
      <c r="Q259" s="17">
        <f>+'Merkez Stok'!C15</f>
        <v>0</v>
      </c>
      <c r="R259" s="5"/>
      <c r="S259" s="5"/>
      <c r="T259" s="24">
        <f t="shared" si="56"/>
        <v>0</v>
      </c>
      <c r="U259" s="38"/>
      <c r="V259" s="30"/>
    </row>
    <row r="260" spans="2:22" ht="15" customHeight="1">
      <c r="B260" s="9">
        <f t="shared" si="57"/>
        <v>13</v>
      </c>
      <c r="C260" s="17">
        <f>+'Merkez Stok'!C16</f>
        <v>0</v>
      </c>
      <c r="D260" s="5"/>
      <c r="E260" s="5"/>
      <c r="F260" s="24">
        <f t="shared" si="54"/>
        <v>0</v>
      </c>
      <c r="G260" s="30"/>
      <c r="I260" s="9">
        <f t="shared" si="58"/>
        <v>13</v>
      </c>
      <c r="J260" s="17">
        <f>+'Merkez Stok'!C16</f>
        <v>0</v>
      </c>
      <c r="K260" s="5"/>
      <c r="L260" s="5"/>
      <c r="M260" s="24">
        <f t="shared" si="55"/>
        <v>0</v>
      </c>
      <c r="N260" s="30"/>
      <c r="O260" s="34"/>
      <c r="P260" s="9">
        <f t="shared" si="59"/>
        <v>13</v>
      </c>
      <c r="Q260" s="17">
        <f>+'Merkez Stok'!C16</f>
        <v>0</v>
      </c>
      <c r="R260" s="5"/>
      <c r="S260" s="5"/>
      <c r="T260" s="24">
        <f t="shared" si="56"/>
        <v>0</v>
      </c>
      <c r="U260" s="38"/>
      <c r="V260" s="30"/>
    </row>
    <row r="261" spans="2:22" ht="15" customHeight="1">
      <c r="B261" s="9">
        <f t="shared" si="57"/>
        <v>14</v>
      </c>
      <c r="C261" s="17">
        <f>+'Merkez Stok'!C17</f>
        <v>0</v>
      </c>
      <c r="D261" s="5"/>
      <c r="E261" s="5"/>
      <c r="F261" s="24">
        <f t="shared" si="54"/>
        <v>0</v>
      </c>
      <c r="G261" s="30"/>
      <c r="I261" s="9">
        <f t="shared" si="58"/>
        <v>14</v>
      </c>
      <c r="J261" s="17">
        <f>+'Merkez Stok'!C17</f>
        <v>0</v>
      </c>
      <c r="K261" s="5"/>
      <c r="L261" s="5"/>
      <c r="M261" s="24">
        <f t="shared" si="55"/>
        <v>0</v>
      </c>
      <c r="N261" s="30"/>
      <c r="O261" s="34"/>
      <c r="P261" s="9">
        <f t="shared" si="59"/>
        <v>14</v>
      </c>
      <c r="Q261" s="17">
        <f>+'Merkez Stok'!C17</f>
        <v>0</v>
      </c>
      <c r="R261" s="5"/>
      <c r="S261" s="5"/>
      <c r="T261" s="24">
        <f t="shared" si="56"/>
        <v>0</v>
      </c>
      <c r="U261" s="38"/>
      <c r="V261" s="30"/>
    </row>
    <row r="262" spans="2:22" ht="15" customHeight="1">
      <c r="B262" s="9">
        <f t="shared" si="57"/>
        <v>15</v>
      </c>
      <c r="C262" s="17">
        <f>+'Merkez Stok'!C18</f>
        <v>0</v>
      </c>
      <c r="D262" s="5"/>
      <c r="E262" s="5"/>
      <c r="F262" s="24">
        <f t="shared" si="54"/>
        <v>0</v>
      </c>
      <c r="G262" s="30"/>
      <c r="I262" s="9">
        <f t="shared" si="58"/>
        <v>15</v>
      </c>
      <c r="J262" s="17">
        <f>+'Merkez Stok'!C18</f>
        <v>0</v>
      </c>
      <c r="K262" s="5"/>
      <c r="L262" s="5"/>
      <c r="M262" s="24">
        <f t="shared" si="55"/>
        <v>0</v>
      </c>
      <c r="N262" s="30"/>
      <c r="O262" s="34"/>
      <c r="P262" s="9">
        <f t="shared" si="59"/>
        <v>15</v>
      </c>
      <c r="Q262" s="17">
        <f>+'Merkez Stok'!C18</f>
        <v>0</v>
      </c>
      <c r="R262" s="5"/>
      <c r="S262" s="5"/>
      <c r="T262" s="24">
        <f t="shared" si="56"/>
        <v>0</v>
      </c>
      <c r="U262" s="38"/>
      <c r="V262" s="30"/>
    </row>
    <row r="263" spans="2:22" ht="15" customHeight="1">
      <c r="B263" s="9">
        <f t="shared" si="57"/>
        <v>16</v>
      </c>
      <c r="C263" s="17">
        <f>+'Merkez Stok'!C19</f>
        <v>0</v>
      </c>
      <c r="D263" s="5"/>
      <c r="E263" s="5"/>
      <c r="F263" s="24">
        <f t="shared" si="54"/>
        <v>0</v>
      </c>
      <c r="G263" s="30"/>
      <c r="I263" s="9">
        <f t="shared" si="58"/>
        <v>16</v>
      </c>
      <c r="J263" s="17">
        <f>+'Merkez Stok'!C19</f>
        <v>0</v>
      </c>
      <c r="K263" s="5"/>
      <c r="L263" s="5"/>
      <c r="M263" s="24">
        <f t="shared" si="55"/>
        <v>0</v>
      </c>
      <c r="N263" s="30"/>
      <c r="O263" s="34"/>
      <c r="P263" s="9">
        <f t="shared" si="59"/>
        <v>16</v>
      </c>
      <c r="Q263" s="17">
        <f>+'Merkez Stok'!C19</f>
        <v>0</v>
      </c>
      <c r="R263" s="5"/>
      <c r="S263" s="5"/>
      <c r="T263" s="24">
        <f t="shared" si="56"/>
        <v>0</v>
      </c>
      <c r="U263" s="38"/>
      <c r="V263" s="30"/>
    </row>
    <row r="264" spans="2:22" ht="15" customHeight="1">
      <c r="B264" s="9">
        <f t="shared" si="57"/>
        <v>17</v>
      </c>
      <c r="C264" s="17">
        <f>+'Merkez Stok'!C20</f>
        <v>0</v>
      </c>
      <c r="D264" s="5"/>
      <c r="E264" s="5"/>
      <c r="F264" s="24">
        <f t="shared" si="54"/>
        <v>0</v>
      </c>
      <c r="G264" s="30"/>
      <c r="I264" s="9">
        <f t="shared" si="58"/>
        <v>17</v>
      </c>
      <c r="J264" s="17">
        <f>+'Merkez Stok'!C20</f>
        <v>0</v>
      </c>
      <c r="K264" s="5"/>
      <c r="L264" s="5"/>
      <c r="M264" s="24">
        <f t="shared" si="55"/>
        <v>0</v>
      </c>
      <c r="N264" s="30"/>
      <c r="O264" s="34"/>
      <c r="P264" s="9">
        <f t="shared" si="59"/>
        <v>17</v>
      </c>
      <c r="Q264" s="17">
        <f>+'Merkez Stok'!C20</f>
        <v>0</v>
      </c>
      <c r="R264" s="5"/>
      <c r="S264" s="5"/>
      <c r="T264" s="24">
        <f t="shared" si="56"/>
        <v>0</v>
      </c>
      <c r="U264" s="38"/>
      <c r="V264" s="30"/>
    </row>
    <row r="265" spans="2:22" ht="15" customHeight="1">
      <c r="B265" s="9">
        <f t="shared" si="57"/>
        <v>18</v>
      </c>
      <c r="C265" s="17">
        <f>+'Merkez Stok'!C21</f>
        <v>0</v>
      </c>
      <c r="D265" s="5"/>
      <c r="E265" s="5"/>
      <c r="F265" s="24">
        <f t="shared" si="54"/>
        <v>0</v>
      </c>
      <c r="G265" s="30"/>
      <c r="I265" s="9">
        <f t="shared" si="58"/>
        <v>18</v>
      </c>
      <c r="J265" s="17">
        <f>+'Merkez Stok'!C21</f>
        <v>0</v>
      </c>
      <c r="K265" s="5"/>
      <c r="L265" s="5"/>
      <c r="M265" s="24">
        <f t="shared" si="55"/>
        <v>0</v>
      </c>
      <c r="N265" s="30"/>
      <c r="O265" s="34"/>
      <c r="P265" s="9">
        <f t="shared" si="59"/>
        <v>18</v>
      </c>
      <c r="Q265" s="17">
        <f>+'Merkez Stok'!C21</f>
        <v>0</v>
      </c>
      <c r="R265" s="5"/>
      <c r="S265" s="5"/>
      <c r="T265" s="24">
        <f t="shared" si="56"/>
        <v>0</v>
      </c>
      <c r="U265" s="38"/>
      <c r="V265" s="30"/>
    </row>
    <row r="266" spans="2:22" ht="15" customHeight="1">
      <c r="B266" s="9">
        <f t="shared" si="57"/>
        <v>19</v>
      </c>
      <c r="C266" s="17">
        <f>+'Merkez Stok'!C22</f>
        <v>0</v>
      </c>
      <c r="D266" s="5"/>
      <c r="E266" s="5"/>
      <c r="F266" s="24">
        <f t="shared" si="54"/>
        <v>0</v>
      </c>
      <c r="G266" s="30"/>
      <c r="I266" s="9">
        <f t="shared" si="58"/>
        <v>19</v>
      </c>
      <c r="J266" s="17">
        <f>+'Merkez Stok'!C22</f>
        <v>0</v>
      </c>
      <c r="K266" s="5"/>
      <c r="L266" s="5"/>
      <c r="M266" s="24">
        <f t="shared" si="55"/>
        <v>0</v>
      </c>
      <c r="N266" s="30"/>
      <c r="O266" s="34"/>
      <c r="P266" s="9">
        <f t="shared" si="59"/>
        <v>19</v>
      </c>
      <c r="Q266" s="17">
        <f>+'Merkez Stok'!C22</f>
        <v>0</v>
      </c>
      <c r="R266" s="5"/>
      <c r="S266" s="5"/>
      <c r="T266" s="24">
        <f t="shared" si="56"/>
        <v>0</v>
      </c>
      <c r="U266" s="38"/>
      <c r="V266" s="30"/>
    </row>
    <row r="267" spans="2:22" ht="15" customHeight="1" thickBot="1">
      <c r="B267" s="18">
        <f t="shared" si="57"/>
        <v>20</v>
      </c>
      <c r="C267" s="17">
        <f>+'Merkez Stok'!C23</f>
        <v>0</v>
      </c>
      <c r="D267" s="20"/>
      <c r="E267" s="20"/>
      <c r="F267" s="25">
        <f t="shared" si="54"/>
        <v>0</v>
      </c>
      <c r="G267" s="30"/>
      <c r="I267" s="18">
        <f t="shared" si="58"/>
        <v>20</v>
      </c>
      <c r="J267" s="17">
        <f>+'Merkez Stok'!C23</f>
        <v>0</v>
      </c>
      <c r="K267" s="20"/>
      <c r="L267" s="20"/>
      <c r="M267" s="25">
        <f t="shared" si="55"/>
        <v>0</v>
      </c>
      <c r="N267" s="30"/>
      <c r="O267" s="34"/>
      <c r="P267" s="18">
        <f t="shared" si="59"/>
        <v>20</v>
      </c>
      <c r="Q267" s="17">
        <f>+'Merkez Stok'!C23</f>
        <v>0</v>
      </c>
      <c r="R267" s="20"/>
      <c r="S267" s="20"/>
      <c r="T267" s="25">
        <f t="shared" si="56"/>
        <v>0</v>
      </c>
      <c r="U267" s="38"/>
      <c r="V267" s="30"/>
    </row>
    <row r="268" spans="2:22" ht="22.5" customHeight="1" thickBot="1">
      <c r="B268" s="151" t="s">
        <v>8</v>
      </c>
      <c r="C268" s="152"/>
      <c r="D268" s="22">
        <f>SUM(D248:D267)</f>
        <v>2520</v>
      </c>
      <c r="E268" s="22">
        <f>SUM(E248:E267)</f>
        <v>2.8499999999999996</v>
      </c>
      <c r="F268" s="26">
        <f>SUM(F248:F267)</f>
        <v>3558.6</v>
      </c>
      <c r="G268" s="23">
        <f>SUM(G248:G267)</f>
        <v>2520</v>
      </c>
      <c r="I268" s="151" t="s">
        <v>8</v>
      </c>
      <c r="J268" s="152"/>
      <c r="K268" s="22">
        <f>SUM(K248:K267)</f>
        <v>0</v>
      </c>
      <c r="L268" s="22">
        <f>SUM(L248:L267)</f>
        <v>0</v>
      </c>
      <c r="M268" s="26">
        <f>SUM(M248:M267)</f>
        <v>0</v>
      </c>
      <c r="N268" s="23">
        <f>SUM(N248:N267)</f>
        <v>0</v>
      </c>
      <c r="O268" s="37"/>
      <c r="P268" s="151" t="s">
        <v>8</v>
      </c>
      <c r="Q268" s="152"/>
      <c r="R268" s="22">
        <f>SUM(R248:R267)</f>
        <v>0</v>
      </c>
      <c r="S268" s="22">
        <f>SUM(S248:S267)</f>
        <v>0</v>
      </c>
      <c r="T268" s="26">
        <f>SUM(T248:T267)</f>
        <v>0</v>
      </c>
      <c r="U268" s="26">
        <f>SUM(U248:U267)</f>
        <v>0</v>
      </c>
      <c r="V268" s="23">
        <f>SUM(V248:V267)</f>
        <v>0</v>
      </c>
    </row>
    <row r="269" spans="2:22" ht="22.5" customHeight="1" thickBot="1">
      <c r="B269" s="145" t="s">
        <v>28</v>
      </c>
      <c r="C269" s="146"/>
      <c r="D269" s="146"/>
      <c r="E269" s="146"/>
      <c r="F269" s="27"/>
      <c r="G269" s="31"/>
      <c r="I269" s="145" t="s">
        <v>28</v>
      </c>
      <c r="J269" s="146"/>
      <c r="K269" s="146"/>
      <c r="L269" s="146"/>
      <c r="M269" s="27"/>
      <c r="N269" s="31"/>
      <c r="O269" s="36"/>
      <c r="P269" s="145" t="s">
        <v>28</v>
      </c>
      <c r="Q269" s="146"/>
      <c r="R269" s="146"/>
      <c r="S269" s="146"/>
      <c r="T269" s="27"/>
      <c r="U269" s="39"/>
      <c r="V269" s="31"/>
    </row>
    <row r="272" spans="2:22" ht="16.5" customHeight="1" thickBot="1">
      <c r="B272" s="32">
        <f>+B245+1</f>
        <v>42440</v>
      </c>
    </row>
    <row r="273" spans="2:22" ht="24" customHeight="1" thickBot="1">
      <c r="B273" s="148" t="s">
        <v>20</v>
      </c>
      <c r="C273" s="149"/>
      <c r="D273" s="149"/>
      <c r="E273" s="149"/>
      <c r="F273" s="149"/>
      <c r="G273" s="150"/>
      <c r="I273" s="148" t="s">
        <v>21</v>
      </c>
      <c r="J273" s="149"/>
      <c r="K273" s="149"/>
      <c r="L273" s="149"/>
      <c r="M273" s="149"/>
      <c r="N273" s="150"/>
      <c r="O273" s="35"/>
      <c r="P273" s="148" t="s">
        <v>22</v>
      </c>
      <c r="Q273" s="149"/>
      <c r="R273" s="149"/>
      <c r="S273" s="149"/>
      <c r="T273" s="149"/>
      <c r="U273" s="150"/>
      <c r="V273" s="28"/>
    </row>
    <row r="274" spans="2:22" s="21" customFormat="1" ht="27.75" customHeight="1">
      <c r="B274" s="40" t="s">
        <v>3</v>
      </c>
      <c r="C274" s="41" t="s">
        <v>10</v>
      </c>
      <c r="D274" s="41" t="s">
        <v>23</v>
      </c>
      <c r="E274" s="41" t="s">
        <v>24</v>
      </c>
      <c r="F274" s="42" t="s">
        <v>25</v>
      </c>
      <c r="G274" s="43" t="s">
        <v>26</v>
      </c>
      <c r="I274" s="40" t="s">
        <v>3</v>
      </c>
      <c r="J274" s="41" t="s">
        <v>10</v>
      </c>
      <c r="K274" s="41" t="s">
        <v>23</v>
      </c>
      <c r="L274" s="41" t="s">
        <v>24</v>
      </c>
      <c r="M274" s="42" t="s">
        <v>25</v>
      </c>
      <c r="N274" s="43" t="s">
        <v>26</v>
      </c>
      <c r="O274" s="33"/>
      <c r="P274" s="40" t="s">
        <v>3</v>
      </c>
      <c r="Q274" s="41" t="s">
        <v>10</v>
      </c>
      <c r="R274" s="41" t="s">
        <v>23</v>
      </c>
      <c r="S274" s="41" t="s">
        <v>24</v>
      </c>
      <c r="T274" s="42" t="s">
        <v>25</v>
      </c>
      <c r="U274" s="44" t="s">
        <v>26</v>
      </c>
      <c r="V274" s="29" t="s">
        <v>27</v>
      </c>
    </row>
    <row r="275" spans="2:22" ht="15" customHeight="1">
      <c r="B275" s="9">
        <v>1</v>
      </c>
      <c r="C275" s="17" t="str">
        <f>+'Merkez Stok'!C4</f>
        <v>Z-Katlama 200 eded</v>
      </c>
      <c r="D275" s="5">
        <v>24</v>
      </c>
      <c r="E275" s="5">
        <v>1.5</v>
      </c>
      <c r="F275" s="24">
        <f>+D275*E275</f>
        <v>36</v>
      </c>
      <c r="G275" s="30">
        <v>24</v>
      </c>
      <c r="I275" s="9">
        <v>1</v>
      </c>
      <c r="J275" s="17" t="str">
        <f>+'Merkez Stok'!C4</f>
        <v>Z-Katlama 200 eded</v>
      </c>
      <c r="K275" s="5"/>
      <c r="L275" s="5"/>
      <c r="M275" s="24">
        <f>+K275*L275</f>
        <v>0</v>
      </c>
      <c r="N275" s="30"/>
      <c r="O275" s="34"/>
      <c r="P275" s="9">
        <v>1</v>
      </c>
      <c r="Q275" s="17" t="str">
        <f>+'Merkez Stok'!C4</f>
        <v>Z-Katlama 200 eded</v>
      </c>
      <c r="R275" s="5"/>
      <c r="S275" s="5"/>
      <c r="T275" s="24">
        <f>+R275*S275</f>
        <v>0</v>
      </c>
      <c r="U275" s="38"/>
      <c r="V275" s="30"/>
    </row>
    <row r="276" spans="2:22" ht="15" customHeight="1">
      <c r="B276" s="9">
        <f>+B275+1</f>
        <v>2</v>
      </c>
      <c r="C276" s="17">
        <f>+'Merkez Stok'!C5</f>
        <v>0</v>
      </c>
      <c r="D276" s="5"/>
      <c r="E276" s="5"/>
      <c r="F276" s="24">
        <f t="shared" ref="F276:F294" si="60">+D276*E276</f>
        <v>0</v>
      </c>
      <c r="G276" s="30"/>
      <c r="I276" s="9">
        <f>+I275+1</f>
        <v>2</v>
      </c>
      <c r="J276" s="17">
        <f>+'Merkez Stok'!C5</f>
        <v>0</v>
      </c>
      <c r="K276" s="5"/>
      <c r="L276" s="5"/>
      <c r="M276" s="24">
        <f t="shared" ref="M276:M294" si="61">+K276*L276</f>
        <v>0</v>
      </c>
      <c r="N276" s="30"/>
      <c r="O276" s="34"/>
      <c r="P276" s="9">
        <f>+P275+1</f>
        <v>2</v>
      </c>
      <c r="Q276" s="17">
        <f>+'Merkez Stok'!C5</f>
        <v>0</v>
      </c>
      <c r="R276" s="5"/>
      <c r="S276" s="5"/>
      <c r="T276" s="24">
        <f t="shared" ref="T276:T294" si="62">+R276*S276</f>
        <v>0</v>
      </c>
      <c r="U276" s="38"/>
      <c r="V276" s="30"/>
    </row>
    <row r="277" spans="2:22" ht="15" customHeight="1">
      <c r="B277" s="9">
        <f t="shared" ref="B277:B294" si="63">+B276+1</f>
        <v>3</v>
      </c>
      <c r="C277" s="17">
        <f>+'Merkez Stok'!C6</f>
        <v>0</v>
      </c>
      <c r="D277" s="5"/>
      <c r="E277" s="5"/>
      <c r="F277" s="24">
        <f t="shared" si="60"/>
        <v>0</v>
      </c>
      <c r="G277" s="30"/>
      <c r="I277" s="9">
        <f t="shared" ref="I277:I294" si="64">+I276+1</f>
        <v>3</v>
      </c>
      <c r="J277" s="17">
        <f>+'Merkez Stok'!C6</f>
        <v>0</v>
      </c>
      <c r="K277" s="5"/>
      <c r="L277" s="5"/>
      <c r="M277" s="24">
        <f t="shared" si="61"/>
        <v>0</v>
      </c>
      <c r="N277" s="30"/>
      <c r="O277" s="34"/>
      <c r="P277" s="9">
        <f t="shared" ref="P277:P294" si="65">+P276+1</f>
        <v>3</v>
      </c>
      <c r="Q277" s="17">
        <f>+'Merkez Stok'!C6</f>
        <v>0</v>
      </c>
      <c r="R277" s="5"/>
      <c r="S277" s="5"/>
      <c r="T277" s="24">
        <f t="shared" si="62"/>
        <v>0</v>
      </c>
      <c r="U277" s="38"/>
      <c r="V277" s="30"/>
    </row>
    <row r="278" spans="2:22" ht="15" customHeight="1">
      <c r="B278" s="9">
        <f t="shared" si="63"/>
        <v>4</v>
      </c>
      <c r="C278" s="17">
        <f>+'Merkez Stok'!C7</f>
        <v>0</v>
      </c>
      <c r="D278" s="5">
        <v>12</v>
      </c>
      <c r="E278" s="5">
        <v>3.3</v>
      </c>
      <c r="F278" s="24">
        <f t="shared" si="60"/>
        <v>39.599999999999994</v>
      </c>
      <c r="G278" s="30">
        <v>12</v>
      </c>
      <c r="I278" s="9">
        <f t="shared" si="64"/>
        <v>4</v>
      </c>
      <c r="J278" s="17">
        <f>+'Merkez Stok'!C7</f>
        <v>0</v>
      </c>
      <c r="K278" s="5">
        <v>18</v>
      </c>
      <c r="L278" s="5">
        <v>3.3</v>
      </c>
      <c r="M278" s="24">
        <f t="shared" si="61"/>
        <v>59.4</v>
      </c>
      <c r="N278" s="30">
        <v>18</v>
      </c>
      <c r="O278" s="34"/>
      <c r="P278" s="9">
        <f t="shared" si="65"/>
        <v>4</v>
      </c>
      <c r="Q278" s="17">
        <f>+'Merkez Stok'!C7</f>
        <v>0</v>
      </c>
      <c r="R278" s="5"/>
      <c r="S278" s="5"/>
      <c r="T278" s="24">
        <f t="shared" si="62"/>
        <v>0</v>
      </c>
      <c r="U278" s="38"/>
      <c r="V278" s="30"/>
    </row>
    <row r="279" spans="2:22" ht="15" customHeight="1">
      <c r="B279" s="9">
        <f t="shared" si="63"/>
        <v>5</v>
      </c>
      <c r="C279" s="17">
        <f>+'Merkez Stok'!C8</f>
        <v>0</v>
      </c>
      <c r="D279" s="5"/>
      <c r="E279" s="5"/>
      <c r="F279" s="24">
        <f t="shared" si="60"/>
        <v>0</v>
      </c>
      <c r="G279" s="30"/>
      <c r="I279" s="9">
        <f t="shared" si="64"/>
        <v>5</v>
      </c>
      <c r="J279" s="17">
        <f>+'Merkez Stok'!C8</f>
        <v>0</v>
      </c>
      <c r="K279" s="5"/>
      <c r="L279" s="5"/>
      <c r="M279" s="24">
        <f t="shared" si="61"/>
        <v>0</v>
      </c>
      <c r="N279" s="30"/>
      <c r="O279" s="34"/>
      <c r="P279" s="9">
        <f t="shared" si="65"/>
        <v>5</v>
      </c>
      <c r="Q279" s="17">
        <f>+'Merkez Stok'!C8</f>
        <v>0</v>
      </c>
      <c r="R279" s="5"/>
      <c r="S279" s="5"/>
      <c r="T279" s="24">
        <f t="shared" si="62"/>
        <v>0</v>
      </c>
      <c r="U279" s="38"/>
      <c r="V279" s="30"/>
    </row>
    <row r="280" spans="2:22" ht="15" customHeight="1">
      <c r="B280" s="9">
        <f t="shared" si="63"/>
        <v>6</v>
      </c>
      <c r="C280" s="17">
        <f>+'Merkez Stok'!C9</f>
        <v>0</v>
      </c>
      <c r="D280" s="5"/>
      <c r="E280" s="5"/>
      <c r="F280" s="24">
        <f t="shared" si="60"/>
        <v>0</v>
      </c>
      <c r="G280" s="30"/>
      <c r="I280" s="9">
        <f t="shared" si="64"/>
        <v>6</v>
      </c>
      <c r="J280" s="17">
        <f>+'Merkez Stok'!C9</f>
        <v>0</v>
      </c>
      <c r="K280" s="5"/>
      <c r="L280" s="5"/>
      <c r="M280" s="24">
        <f t="shared" si="61"/>
        <v>0</v>
      </c>
      <c r="N280" s="30"/>
      <c r="O280" s="34"/>
      <c r="P280" s="9">
        <f t="shared" si="65"/>
        <v>6</v>
      </c>
      <c r="Q280" s="17">
        <f>+'Merkez Stok'!C9</f>
        <v>0</v>
      </c>
      <c r="R280" s="5"/>
      <c r="S280" s="5"/>
      <c r="T280" s="24">
        <f t="shared" si="62"/>
        <v>0</v>
      </c>
      <c r="U280" s="38"/>
      <c r="V280" s="30"/>
    </row>
    <row r="281" spans="2:22" ht="15" customHeight="1">
      <c r="B281" s="9">
        <f t="shared" si="63"/>
        <v>7</v>
      </c>
      <c r="C281" s="17">
        <f>+'Merkez Stok'!C10</f>
        <v>0</v>
      </c>
      <c r="D281" s="5"/>
      <c r="E281" s="5"/>
      <c r="F281" s="24">
        <f t="shared" si="60"/>
        <v>0</v>
      </c>
      <c r="G281" s="30"/>
      <c r="I281" s="9">
        <f t="shared" si="64"/>
        <v>7</v>
      </c>
      <c r="J281" s="17">
        <f>+'Merkez Stok'!C10</f>
        <v>0</v>
      </c>
      <c r="K281" s="5"/>
      <c r="L281" s="5"/>
      <c r="M281" s="24">
        <f t="shared" si="61"/>
        <v>0</v>
      </c>
      <c r="N281" s="30"/>
      <c r="O281" s="34"/>
      <c r="P281" s="9">
        <f t="shared" si="65"/>
        <v>7</v>
      </c>
      <c r="Q281" s="17">
        <f>+'Merkez Stok'!C10</f>
        <v>0</v>
      </c>
      <c r="R281" s="5"/>
      <c r="S281" s="5"/>
      <c r="T281" s="24">
        <f t="shared" si="62"/>
        <v>0</v>
      </c>
      <c r="U281" s="38"/>
      <c r="V281" s="30"/>
    </row>
    <row r="282" spans="2:22" ht="15" customHeight="1">
      <c r="B282" s="9">
        <f t="shared" si="63"/>
        <v>8</v>
      </c>
      <c r="C282" s="17">
        <f>+'Merkez Stok'!C11</f>
        <v>0</v>
      </c>
      <c r="D282" s="5"/>
      <c r="E282" s="5"/>
      <c r="F282" s="24">
        <f t="shared" si="60"/>
        <v>0</v>
      </c>
      <c r="G282" s="30"/>
      <c r="I282" s="9">
        <f t="shared" si="64"/>
        <v>8</v>
      </c>
      <c r="J282" s="17">
        <f>+'Merkez Stok'!C11</f>
        <v>0</v>
      </c>
      <c r="K282" s="5"/>
      <c r="L282" s="5"/>
      <c r="M282" s="24">
        <f t="shared" si="61"/>
        <v>0</v>
      </c>
      <c r="N282" s="30"/>
      <c r="O282" s="34"/>
      <c r="P282" s="9">
        <f t="shared" si="65"/>
        <v>8</v>
      </c>
      <c r="Q282" s="17">
        <f>+'Merkez Stok'!C11</f>
        <v>0</v>
      </c>
      <c r="R282" s="5"/>
      <c r="S282" s="5"/>
      <c r="T282" s="24">
        <f t="shared" si="62"/>
        <v>0</v>
      </c>
      <c r="U282" s="38"/>
      <c r="V282" s="30"/>
    </row>
    <row r="283" spans="2:22" ht="15" customHeight="1">
      <c r="B283" s="9">
        <f t="shared" si="63"/>
        <v>9</v>
      </c>
      <c r="C283" s="17">
        <f>+'Merkez Stok'!C12</f>
        <v>0</v>
      </c>
      <c r="D283" s="5"/>
      <c r="E283" s="5"/>
      <c r="F283" s="24">
        <f t="shared" si="60"/>
        <v>0</v>
      </c>
      <c r="G283" s="30"/>
      <c r="I283" s="9">
        <f t="shared" si="64"/>
        <v>9</v>
      </c>
      <c r="J283" s="17">
        <f>+'Merkez Stok'!C12</f>
        <v>0</v>
      </c>
      <c r="K283" s="5"/>
      <c r="L283" s="5"/>
      <c r="M283" s="24">
        <f t="shared" si="61"/>
        <v>0</v>
      </c>
      <c r="N283" s="30"/>
      <c r="O283" s="34"/>
      <c r="P283" s="9">
        <f t="shared" si="65"/>
        <v>9</v>
      </c>
      <c r="Q283" s="17">
        <f>+'Merkez Stok'!C12</f>
        <v>0</v>
      </c>
      <c r="R283" s="5"/>
      <c r="S283" s="5"/>
      <c r="T283" s="24">
        <f t="shared" si="62"/>
        <v>0</v>
      </c>
      <c r="U283" s="38"/>
      <c r="V283" s="30"/>
    </row>
    <row r="284" spans="2:22" ht="15" customHeight="1">
      <c r="B284" s="9">
        <f t="shared" si="63"/>
        <v>10</v>
      </c>
      <c r="C284" s="17">
        <f>+'Merkez Stok'!C13</f>
        <v>0</v>
      </c>
      <c r="D284" s="5"/>
      <c r="E284" s="5"/>
      <c r="F284" s="24">
        <f t="shared" si="60"/>
        <v>0</v>
      </c>
      <c r="G284" s="30"/>
      <c r="I284" s="9">
        <f t="shared" si="64"/>
        <v>10</v>
      </c>
      <c r="J284" s="17">
        <f>+'Merkez Stok'!C13</f>
        <v>0</v>
      </c>
      <c r="K284" s="5"/>
      <c r="L284" s="5"/>
      <c r="M284" s="24">
        <f t="shared" si="61"/>
        <v>0</v>
      </c>
      <c r="N284" s="30"/>
      <c r="O284" s="34"/>
      <c r="P284" s="9">
        <f t="shared" si="65"/>
        <v>10</v>
      </c>
      <c r="Q284" s="17">
        <f>+'Merkez Stok'!C13</f>
        <v>0</v>
      </c>
      <c r="R284" s="5"/>
      <c r="S284" s="5"/>
      <c r="T284" s="24">
        <f t="shared" si="62"/>
        <v>0</v>
      </c>
      <c r="U284" s="38"/>
      <c r="V284" s="30"/>
    </row>
    <row r="285" spans="2:22" ht="15" customHeight="1">
      <c r="B285" s="9">
        <f t="shared" si="63"/>
        <v>11</v>
      </c>
      <c r="C285" s="17">
        <f>+'Merkez Stok'!C14</f>
        <v>0</v>
      </c>
      <c r="D285" s="5"/>
      <c r="E285" s="5"/>
      <c r="F285" s="24">
        <f t="shared" si="60"/>
        <v>0</v>
      </c>
      <c r="G285" s="30"/>
      <c r="I285" s="9">
        <f t="shared" si="64"/>
        <v>11</v>
      </c>
      <c r="J285" s="17">
        <f>+'Merkez Stok'!C14</f>
        <v>0</v>
      </c>
      <c r="K285" s="5"/>
      <c r="L285" s="5"/>
      <c r="M285" s="24">
        <f t="shared" si="61"/>
        <v>0</v>
      </c>
      <c r="N285" s="30"/>
      <c r="O285" s="34"/>
      <c r="P285" s="9">
        <f t="shared" si="65"/>
        <v>11</v>
      </c>
      <c r="Q285" s="17">
        <f>+'Merkez Stok'!C14</f>
        <v>0</v>
      </c>
      <c r="R285" s="5"/>
      <c r="S285" s="5"/>
      <c r="T285" s="24">
        <f t="shared" si="62"/>
        <v>0</v>
      </c>
      <c r="U285" s="38"/>
      <c r="V285" s="30"/>
    </row>
    <row r="286" spans="2:22" ht="15" customHeight="1">
      <c r="B286" s="9">
        <f t="shared" si="63"/>
        <v>12</v>
      </c>
      <c r="C286" s="17">
        <f>+'Merkez Stok'!C15</f>
        <v>0</v>
      </c>
      <c r="D286" s="5"/>
      <c r="E286" s="5"/>
      <c r="F286" s="24">
        <f t="shared" si="60"/>
        <v>0</v>
      </c>
      <c r="G286" s="30"/>
      <c r="I286" s="9">
        <f t="shared" si="64"/>
        <v>12</v>
      </c>
      <c r="J286" s="17">
        <f>+'Merkez Stok'!C15</f>
        <v>0</v>
      </c>
      <c r="K286" s="5"/>
      <c r="L286" s="5"/>
      <c r="M286" s="24">
        <f t="shared" si="61"/>
        <v>0</v>
      </c>
      <c r="N286" s="30"/>
      <c r="O286" s="34"/>
      <c r="P286" s="9">
        <f t="shared" si="65"/>
        <v>12</v>
      </c>
      <c r="Q286" s="17">
        <f>+'Merkez Stok'!C15</f>
        <v>0</v>
      </c>
      <c r="R286" s="5"/>
      <c r="S286" s="5"/>
      <c r="T286" s="24">
        <f t="shared" si="62"/>
        <v>0</v>
      </c>
      <c r="U286" s="38"/>
      <c r="V286" s="30"/>
    </row>
    <row r="287" spans="2:22" ht="15" customHeight="1">
      <c r="B287" s="9">
        <f t="shared" si="63"/>
        <v>13</v>
      </c>
      <c r="C287" s="17">
        <f>+'Merkez Stok'!C16</f>
        <v>0</v>
      </c>
      <c r="D287" s="5"/>
      <c r="E287" s="5"/>
      <c r="F287" s="24">
        <f t="shared" si="60"/>
        <v>0</v>
      </c>
      <c r="G287" s="30"/>
      <c r="I287" s="9">
        <f t="shared" si="64"/>
        <v>13</v>
      </c>
      <c r="J287" s="17">
        <f>+'Merkez Stok'!C16</f>
        <v>0</v>
      </c>
      <c r="K287" s="5"/>
      <c r="L287" s="5"/>
      <c r="M287" s="24">
        <f t="shared" si="61"/>
        <v>0</v>
      </c>
      <c r="N287" s="30"/>
      <c r="O287" s="34"/>
      <c r="P287" s="9">
        <f t="shared" si="65"/>
        <v>13</v>
      </c>
      <c r="Q287" s="17">
        <f>+'Merkez Stok'!C16</f>
        <v>0</v>
      </c>
      <c r="R287" s="5"/>
      <c r="S287" s="5"/>
      <c r="T287" s="24">
        <f t="shared" si="62"/>
        <v>0</v>
      </c>
      <c r="U287" s="38"/>
      <c r="V287" s="30"/>
    </row>
    <row r="288" spans="2:22" ht="15" customHeight="1">
      <c r="B288" s="9">
        <f t="shared" si="63"/>
        <v>14</v>
      </c>
      <c r="C288" s="17">
        <f>+'Merkez Stok'!C17</f>
        <v>0</v>
      </c>
      <c r="D288" s="5"/>
      <c r="E288" s="5"/>
      <c r="F288" s="24">
        <f t="shared" si="60"/>
        <v>0</v>
      </c>
      <c r="G288" s="30"/>
      <c r="I288" s="9">
        <f t="shared" si="64"/>
        <v>14</v>
      </c>
      <c r="J288" s="17">
        <f>+'Merkez Stok'!C17</f>
        <v>0</v>
      </c>
      <c r="K288" s="5"/>
      <c r="L288" s="5"/>
      <c r="M288" s="24">
        <f t="shared" si="61"/>
        <v>0</v>
      </c>
      <c r="N288" s="30"/>
      <c r="O288" s="34"/>
      <c r="P288" s="9">
        <f t="shared" si="65"/>
        <v>14</v>
      </c>
      <c r="Q288" s="17">
        <f>+'Merkez Stok'!C17</f>
        <v>0</v>
      </c>
      <c r="R288" s="5"/>
      <c r="S288" s="5"/>
      <c r="T288" s="24">
        <f t="shared" si="62"/>
        <v>0</v>
      </c>
      <c r="U288" s="38"/>
      <c r="V288" s="30"/>
    </row>
    <row r="289" spans="2:22" ht="15" customHeight="1">
      <c r="B289" s="9">
        <f t="shared" si="63"/>
        <v>15</v>
      </c>
      <c r="C289" s="17">
        <f>+'Merkez Stok'!C18</f>
        <v>0</v>
      </c>
      <c r="D289" s="5"/>
      <c r="E289" s="5"/>
      <c r="F289" s="24">
        <f t="shared" si="60"/>
        <v>0</v>
      </c>
      <c r="G289" s="30"/>
      <c r="I289" s="9">
        <f t="shared" si="64"/>
        <v>15</v>
      </c>
      <c r="J289" s="17">
        <f>+'Merkez Stok'!C18</f>
        <v>0</v>
      </c>
      <c r="K289" s="5"/>
      <c r="L289" s="5"/>
      <c r="M289" s="24">
        <f t="shared" si="61"/>
        <v>0</v>
      </c>
      <c r="N289" s="30"/>
      <c r="O289" s="34"/>
      <c r="P289" s="9">
        <f t="shared" si="65"/>
        <v>15</v>
      </c>
      <c r="Q289" s="17">
        <f>+'Merkez Stok'!C18</f>
        <v>0</v>
      </c>
      <c r="R289" s="5"/>
      <c r="S289" s="5"/>
      <c r="T289" s="24">
        <f t="shared" si="62"/>
        <v>0</v>
      </c>
      <c r="U289" s="38"/>
      <c r="V289" s="30"/>
    </row>
    <row r="290" spans="2:22" ht="15" customHeight="1">
      <c r="B290" s="9">
        <f t="shared" si="63"/>
        <v>16</v>
      </c>
      <c r="C290" s="17">
        <f>+'Merkez Stok'!C19</f>
        <v>0</v>
      </c>
      <c r="D290" s="5"/>
      <c r="E290" s="5"/>
      <c r="F290" s="24">
        <f t="shared" si="60"/>
        <v>0</v>
      </c>
      <c r="G290" s="30"/>
      <c r="I290" s="9">
        <f t="shared" si="64"/>
        <v>16</v>
      </c>
      <c r="J290" s="17">
        <f>+'Merkez Stok'!C19</f>
        <v>0</v>
      </c>
      <c r="K290" s="5"/>
      <c r="L290" s="5"/>
      <c r="M290" s="24">
        <f t="shared" si="61"/>
        <v>0</v>
      </c>
      <c r="N290" s="30"/>
      <c r="O290" s="34"/>
      <c r="P290" s="9">
        <f t="shared" si="65"/>
        <v>16</v>
      </c>
      <c r="Q290" s="17">
        <f>+'Merkez Stok'!C19</f>
        <v>0</v>
      </c>
      <c r="R290" s="5"/>
      <c r="S290" s="5"/>
      <c r="T290" s="24">
        <f t="shared" si="62"/>
        <v>0</v>
      </c>
      <c r="U290" s="38"/>
      <c r="V290" s="30"/>
    </row>
    <row r="291" spans="2:22" ht="15" customHeight="1">
      <c r="B291" s="9">
        <f t="shared" si="63"/>
        <v>17</v>
      </c>
      <c r="C291" s="17">
        <f>+'Merkez Stok'!C20</f>
        <v>0</v>
      </c>
      <c r="D291" s="5"/>
      <c r="E291" s="5"/>
      <c r="F291" s="24">
        <f t="shared" si="60"/>
        <v>0</v>
      </c>
      <c r="G291" s="30"/>
      <c r="I291" s="9">
        <f t="shared" si="64"/>
        <v>17</v>
      </c>
      <c r="J291" s="17">
        <f>+'Merkez Stok'!C20</f>
        <v>0</v>
      </c>
      <c r="K291" s="5"/>
      <c r="L291" s="5"/>
      <c r="M291" s="24">
        <f t="shared" si="61"/>
        <v>0</v>
      </c>
      <c r="N291" s="30"/>
      <c r="O291" s="34"/>
      <c r="P291" s="9">
        <f t="shared" si="65"/>
        <v>17</v>
      </c>
      <c r="Q291" s="17">
        <f>+'Merkez Stok'!C20</f>
        <v>0</v>
      </c>
      <c r="R291" s="5"/>
      <c r="S291" s="5"/>
      <c r="T291" s="24">
        <f t="shared" si="62"/>
        <v>0</v>
      </c>
      <c r="U291" s="38"/>
      <c r="V291" s="30"/>
    </row>
    <row r="292" spans="2:22" ht="15" customHeight="1">
      <c r="B292" s="9">
        <f t="shared" si="63"/>
        <v>18</v>
      </c>
      <c r="C292" s="17">
        <f>+'Merkez Stok'!C21</f>
        <v>0</v>
      </c>
      <c r="D292" s="5"/>
      <c r="E292" s="5"/>
      <c r="F292" s="24">
        <f t="shared" si="60"/>
        <v>0</v>
      </c>
      <c r="G292" s="30"/>
      <c r="I292" s="9">
        <f t="shared" si="64"/>
        <v>18</v>
      </c>
      <c r="J292" s="17">
        <f>+'Merkez Stok'!C21</f>
        <v>0</v>
      </c>
      <c r="K292" s="5"/>
      <c r="L292" s="5"/>
      <c r="M292" s="24">
        <f t="shared" si="61"/>
        <v>0</v>
      </c>
      <c r="N292" s="30"/>
      <c r="O292" s="34"/>
      <c r="P292" s="9">
        <f t="shared" si="65"/>
        <v>18</v>
      </c>
      <c r="Q292" s="17">
        <f>+'Merkez Stok'!C21</f>
        <v>0</v>
      </c>
      <c r="R292" s="5"/>
      <c r="S292" s="5"/>
      <c r="T292" s="24">
        <f t="shared" si="62"/>
        <v>0</v>
      </c>
      <c r="U292" s="38"/>
      <c r="V292" s="30"/>
    </row>
    <row r="293" spans="2:22" ht="15" customHeight="1">
      <c r="B293" s="9">
        <f t="shared" si="63"/>
        <v>19</v>
      </c>
      <c r="C293" s="17">
        <f>+'Merkez Stok'!C22</f>
        <v>0</v>
      </c>
      <c r="D293" s="5"/>
      <c r="E293" s="5"/>
      <c r="F293" s="24">
        <f t="shared" si="60"/>
        <v>0</v>
      </c>
      <c r="G293" s="30"/>
      <c r="I293" s="9">
        <f t="shared" si="64"/>
        <v>19</v>
      </c>
      <c r="J293" s="17">
        <f>+'Merkez Stok'!C22</f>
        <v>0</v>
      </c>
      <c r="K293" s="5"/>
      <c r="L293" s="5"/>
      <c r="M293" s="24">
        <f t="shared" si="61"/>
        <v>0</v>
      </c>
      <c r="N293" s="30"/>
      <c r="O293" s="34"/>
      <c r="P293" s="9">
        <f t="shared" si="65"/>
        <v>19</v>
      </c>
      <c r="Q293" s="17">
        <f>+'Merkez Stok'!C22</f>
        <v>0</v>
      </c>
      <c r="R293" s="5"/>
      <c r="S293" s="5"/>
      <c r="T293" s="24">
        <f t="shared" si="62"/>
        <v>0</v>
      </c>
      <c r="U293" s="38"/>
      <c r="V293" s="30"/>
    </row>
    <row r="294" spans="2:22" ht="15" customHeight="1" thickBot="1">
      <c r="B294" s="18">
        <f t="shared" si="63"/>
        <v>20</v>
      </c>
      <c r="C294" s="17">
        <f>+'Merkez Stok'!C23</f>
        <v>0</v>
      </c>
      <c r="D294" s="20"/>
      <c r="E294" s="20"/>
      <c r="F294" s="25">
        <f t="shared" si="60"/>
        <v>0</v>
      </c>
      <c r="G294" s="30"/>
      <c r="I294" s="18">
        <f t="shared" si="64"/>
        <v>20</v>
      </c>
      <c r="J294" s="17">
        <f>+'Merkez Stok'!C23</f>
        <v>0</v>
      </c>
      <c r="K294" s="20"/>
      <c r="L294" s="20"/>
      <c r="M294" s="25">
        <f t="shared" si="61"/>
        <v>0</v>
      </c>
      <c r="N294" s="30"/>
      <c r="O294" s="34"/>
      <c r="P294" s="18">
        <f t="shared" si="65"/>
        <v>20</v>
      </c>
      <c r="Q294" s="17">
        <f>+'Merkez Stok'!C23</f>
        <v>0</v>
      </c>
      <c r="R294" s="20"/>
      <c r="S294" s="20"/>
      <c r="T294" s="25">
        <f t="shared" si="62"/>
        <v>0</v>
      </c>
      <c r="U294" s="38"/>
      <c r="V294" s="30"/>
    </row>
    <row r="295" spans="2:22" ht="22.5" customHeight="1" thickBot="1">
      <c r="B295" s="151" t="s">
        <v>8</v>
      </c>
      <c r="C295" s="152"/>
      <c r="D295" s="22">
        <f>SUM(D275:D294)</f>
        <v>36</v>
      </c>
      <c r="E295" s="22">
        <f>SUM(E275:E294)</f>
        <v>4.8</v>
      </c>
      <c r="F295" s="26">
        <f>SUM(F275:F294)</f>
        <v>75.599999999999994</v>
      </c>
      <c r="G295" s="23">
        <f>SUM(G275:G294)</f>
        <v>36</v>
      </c>
      <c r="I295" s="151" t="s">
        <v>8</v>
      </c>
      <c r="J295" s="152"/>
      <c r="K295" s="22">
        <f>SUM(K275:K294)</f>
        <v>18</v>
      </c>
      <c r="L295" s="22">
        <f>SUM(L275:L294)</f>
        <v>3.3</v>
      </c>
      <c r="M295" s="26">
        <f>SUM(M275:M294)</f>
        <v>59.4</v>
      </c>
      <c r="N295" s="23">
        <f>SUM(N275:N294)</f>
        <v>18</v>
      </c>
      <c r="O295" s="37"/>
      <c r="P295" s="151" t="s">
        <v>8</v>
      </c>
      <c r="Q295" s="152"/>
      <c r="R295" s="22">
        <f>SUM(R275:R294)</f>
        <v>0</v>
      </c>
      <c r="S295" s="22">
        <f>SUM(S275:S294)</f>
        <v>0</v>
      </c>
      <c r="T295" s="26">
        <f>SUM(T275:T294)</f>
        <v>0</v>
      </c>
      <c r="U295" s="26">
        <f>SUM(U275:U294)</f>
        <v>0</v>
      </c>
      <c r="V295" s="23">
        <f>SUM(V275:V294)</f>
        <v>0</v>
      </c>
    </row>
    <row r="296" spans="2:22" ht="22.5" customHeight="1" thickBot="1">
      <c r="B296" s="145" t="s">
        <v>28</v>
      </c>
      <c r="C296" s="146"/>
      <c r="D296" s="146"/>
      <c r="E296" s="146"/>
      <c r="F296" s="27">
        <f>36+39.6</f>
        <v>75.599999999999994</v>
      </c>
      <c r="G296" s="31"/>
      <c r="I296" s="145" t="s">
        <v>28</v>
      </c>
      <c r="J296" s="146"/>
      <c r="K296" s="146"/>
      <c r="L296" s="146"/>
      <c r="M296" s="27">
        <v>59.4</v>
      </c>
      <c r="N296" s="31"/>
      <c r="O296" s="36"/>
      <c r="P296" s="145" t="s">
        <v>28</v>
      </c>
      <c r="Q296" s="146"/>
      <c r="R296" s="146"/>
      <c r="S296" s="146"/>
      <c r="T296" s="27"/>
      <c r="U296" s="39"/>
      <c r="V296" s="31"/>
    </row>
    <row r="299" spans="2:22" ht="16.5" customHeight="1" thickBot="1">
      <c r="B299" s="32">
        <f>+B272+1</f>
        <v>42441</v>
      </c>
    </row>
    <row r="300" spans="2:22" ht="24" customHeight="1" thickBot="1">
      <c r="B300" s="148" t="s">
        <v>20</v>
      </c>
      <c r="C300" s="149"/>
      <c r="D300" s="149"/>
      <c r="E300" s="149"/>
      <c r="F300" s="149"/>
      <c r="G300" s="150"/>
      <c r="I300" s="148" t="s">
        <v>21</v>
      </c>
      <c r="J300" s="149"/>
      <c r="K300" s="149"/>
      <c r="L300" s="149"/>
      <c r="M300" s="149"/>
      <c r="N300" s="150"/>
      <c r="O300" s="35"/>
      <c r="P300" s="148" t="s">
        <v>22</v>
      </c>
      <c r="Q300" s="149"/>
      <c r="R300" s="149"/>
      <c r="S300" s="149"/>
      <c r="T300" s="149"/>
      <c r="U300" s="150"/>
      <c r="V300" s="28"/>
    </row>
    <row r="301" spans="2:22" s="21" customFormat="1" ht="27.75" customHeight="1">
      <c r="B301" s="40" t="s">
        <v>3</v>
      </c>
      <c r="C301" s="41" t="s">
        <v>10</v>
      </c>
      <c r="D301" s="41" t="s">
        <v>23</v>
      </c>
      <c r="E301" s="41" t="s">
        <v>24</v>
      </c>
      <c r="F301" s="42" t="s">
        <v>25</v>
      </c>
      <c r="G301" s="43" t="s">
        <v>26</v>
      </c>
      <c r="I301" s="40" t="s">
        <v>3</v>
      </c>
      <c r="J301" s="41" t="s">
        <v>10</v>
      </c>
      <c r="K301" s="41" t="s">
        <v>23</v>
      </c>
      <c r="L301" s="41" t="s">
        <v>24</v>
      </c>
      <c r="M301" s="42" t="s">
        <v>25</v>
      </c>
      <c r="N301" s="43" t="s">
        <v>26</v>
      </c>
      <c r="O301" s="33"/>
      <c r="P301" s="40" t="s">
        <v>3</v>
      </c>
      <c r="Q301" s="41" t="s">
        <v>10</v>
      </c>
      <c r="R301" s="41" t="s">
        <v>23</v>
      </c>
      <c r="S301" s="41" t="s">
        <v>24</v>
      </c>
      <c r="T301" s="42" t="s">
        <v>25</v>
      </c>
      <c r="U301" s="44" t="s">
        <v>26</v>
      </c>
      <c r="V301" s="29" t="s">
        <v>27</v>
      </c>
    </row>
    <row r="302" spans="2:22" ht="15" customHeight="1">
      <c r="B302" s="9">
        <v>1</v>
      </c>
      <c r="C302" s="17" t="str">
        <f>+'Merkez Stok'!C4</f>
        <v>Z-Katlama 200 eded</v>
      </c>
      <c r="D302" s="5">
        <v>60</v>
      </c>
      <c r="E302" s="5">
        <v>1.48</v>
      </c>
      <c r="F302" s="24">
        <f>+D302*E302</f>
        <v>88.8</v>
      </c>
      <c r="G302" s="30">
        <v>60</v>
      </c>
      <c r="I302" s="9">
        <v>1</v>
      </c>
      <c r="J302" s="17" t="str">
        <f>+'Merkez Stok'!C4</f>
        <v>Z-Katlama 200 eded</v>
      </c>
      <c r="K302" s="5"/>
      <c r="L302" s="5"/>
      <c r="M302" s="24">
        <f>+K302*L302</f>
        <v>0</v>
      </c>
      <c r="N302" s="30"/>
      <c r="O302" s="34"/>
      <c r="P302" s="9">
        <v>1</v>
      </c>
      <c r="Q302" s="17" t="str">
        <f>+'Merkez Stok'!C4</f>
        <v>Z-Katlama 200 eded</v>
      </c>
      <c r="R302" s="5"/>
      <c r="S302" s="5"/>
      <c r="T302" s="24">
        <f>+R302*S302</f>
        <v>0</v>
      </c>
      <c r="U302" s="38"/>
      <c r="V302" s="30"/>
    </row>
    <row r="303" spans="2:22" ht="15" customHeight="1">
      <c r="B303" s="9">
        <f>+B302+1</f>
        <v>2</v>
      </c>
      <c r="C303" s="17">
        <f>+'Merkez Stok'!C5</f>
        <v>0</v>
      </c>
      <c r="D303" s="5"/>
      <c r="E303" s="5"/>
      <c r="F303" s="24">
        <f t="shared" ref="F303:F321" si="66">+D303*E303</f>
        <v>0</v>
      </c>
      <c r="G303" s="30"/>
      <c r="I303" s="9">
        <f>+I302+1</f>
        <v>2</v>
      </c>
      <c r="J303" s="17">
        <f>+'Merkez Stok'!C5</f>
        <v>0</v>
      </c>
      <c r="K303" s="5"/>
      <c r="L303" s="5"/>
      <c r="M303" s="24">
        <f t="shared" ref="M303:M321" si="67">+K303*L303</f>
        <v>0</v>
      </c>
      <c r="N303" s="30"/>
      <c r="O303" s="34"/>
      <c r="P303" s="9">
        <f>+P302+1</f>
        <v>2</v>
      </c>
      <c r="Q303" s="17">
        <f>+'Merkez Stok'!C5</f>
        <v>0</v>
      </c>
      <c r="R303" s="5"/>
      <c r="S303" s="5"/>
      <c r="T303" s="24">
        <f t="shared" ref="T303:T321" si="68">+R303*S303</f>
        <v>0</v>
      </c>
      <c r="U303" s="38"/>
      <c r="V303" s="30"/>
    </row>
    <row r="304" spans="2:22" ht="15" customHeight="1">
      <c r="B304" s="9">
        <f t="shared" ref="B304:B321" si="69">+B303+1</f>
        <v>3</v>
      </c>
      <c r="C304" s="17">
        <f>+'Merkez Stok'!C6</f>
        <v>0</v>
      </c>
      <c r="D304" s="5"/>
      <c r="E304" s="5"/>
      <c r="F304" s="24">
        <f t="shared" si="66"/>
        <v>0</v>
      </c>
      <c r="G304" s="30"/>
      <c r="I304" s="9">
        <f t="shared" ref="I304:I321" si="70">+I303+1</f>
        <v>3</v>
      </c>
      <c r="J304" s="17">
        <f>+'Merkez Stok'!C6</f>
        <v>0</v>
      </c>
      <c r="K304" s="5"/>
      <c r="L304" s="5"/>
      <c r="M304" s="24">
        <f t="shared" si="67"/>
        <v>0</v>
      </c>
      <c r="N304" s="30"/>
      <c r="O304" s="34"/>
      <c r="P304" s="9">
        <f t="shared" ref="P304:P321" si="71">+P303+1</f>
        <v>3</v>
      </c>
      <c r="Q304" s="17">
        <f>+'Merkez Stok'!C6</f>
        <v>0</v>
      </c>
      <c r="R304" s="5"/>
      <c r="S304" s="5"/>
      <c r="T304" s="24">
        <f t="shared" si="68"/>
        <v>0</v>
      </c>
      <c r="U304" s="38"/>
      <c r="V304" s="30"/>
    </row>
    <row r="305" spans="2:22" ht="15" customHeight="1">
      <c r="B305" s="9">
        <f t="shared" si="69"/>
        <v>4</v>
      </c>
      <c r="C305" s="17">
        <f>+'Merkez Stok'!C7</f>
        <v>0</v>
      </c>
      <c r="D305" s="5"/>
      <c r="E305" s="5"/>
      <c r="F305" s="24">
        <f t="shared" si="66"/>
        <v>0</v>
      </c>
      <c r="G305" s="30"/>
      <c r="I305" s="9">
        <f t="shared" si="70"/>
        <v>4</v>
      </c>
      <c r="J305" s="17">
        <f>+'Merkez Stok'!C7</f>
        <v>0</v>
      </c>
      <c r="K305" s="5"/>
      <c r="L305" s="5"/>
      <c r="M305" s="24">
        <f t="shared" si="67"/>
        <v>0</v>
      </c>
      <c r="N305" s="30"/>
      <c r="O305" s="34"/>
      <c r="P305" s="9">
        <f t="shared" si="71"/>
        <v>4</v>
      </c>
      <c r="Q305" s="17">
        <f>+'Merkez Stok'!C7</f>
        <v>0</v>
      </c>
      <c r="R305" s="5"/>
      <c r="S305" s="5"/>
      <c r="T305" s="24">
        <f t="shared" si="68"/>
        <v>0</v>
      </c>
      <c r="U305" s="38"/>
      <c r="V305" s="30"/>
    </row>
    <row r="306" spans="2:22" ht="15" customHeight="1">
      <c r="B306" s="9">
        <f t="shared" si="69"/>
        <v>5</v>
      </c>
      <c r="C306" s="17">
        <f>+'Merkez Stok'!C8</f>
        <v>0</v>
      </c>
      <c r="D306" s="5"/>
      <c r="E306" s="5"/>
      <c r="F306" s="24">
        <f t="shared" si="66"/>
        <v>0</v>
      </c>
      <c r="G306" s="30"/>
      <c r="I306" s="9">
        <f t="shared" si="70"/>
        <v>5</v>
      </c>
      <c r="J306" s="17">
        <f>+'Merkez Stok'!C8</f>
        <v>0</v>
      </c>
      <c r="K306" s="5"/>
      <c r="L306" s="5"/>
      <c r="M306" s="24">
        <f t="shared" si="67"/>
        <v>0</v>
      </c>
      <c r="N306" s="30"/>
      <c r="O306" s="34"/>
      <c r="P306" s="9">
        <f t="shared" si="71"/>
        <v>5</v>
      </c>
      <c r="Q306" s="17">
        <f>+'Merkez Stok'!C8</f>
        <v>0</v>
      </c>
      <c r="R306" s="5"/>
      <c r="S306" s="5"/>
      <c r="T306" s="24">
        <f t="shared" si="68"/>
        <v>0</v>
      </c>
      <c r="U306" s="38"/>
      <c r="V306" s="30"/>
    </row>
    <row r="307" spans="2:22" ht="15" customHeight="1">
      <c r="B307" s="9">
        <f t="shared" si="69"/>
        <v>6</v>
      </c>
      <c r="C307" s="17">
        <f>+'Merkez Stok'!C9</f>
        <v>0</v>
      </c>
      <c r="D307" s="5"/>
      <c r="E307" s="5"/>
      <c r="F307" s="24">
        <f t="shared" si="66"/>
        <v>0</v>
      </c>
      <c r="G307" s="30"/>
      <c r="I307" s="9">
        <f t="shared" si="70"/>
        <v>6</v>
      </c>
      <c r="J307" s="17">
        <f>+'Merkez Stok'!C9</f>
        <v>0</v>
      </c>
      <c r="K307" s="5"/>
      <c r="L307" s="5"/>
      <c r="M307" s="24">
        <f t="shared" si="67"/>
        <v>0</v>
      </c>
      <c r="N307" s="30"/>
      <c r="O307" s="34"/>
      <c r="P307" s="9">
        <f t="shared" si="71"/>
        <v>6</v>
      </c>
      <c r="Q307" s="17">
        <f>+'Merkez Stok'!C9</f>
        <v>0</v>
      </c>
      <c r="R307" s="5"/>
      <c r="S307" s="5"/>
      <c r="T307" s="24">
        <f t="shared" si="68"/>
        <v>0</v>
      </c>
      <c r="U307" s="38"/>
      <c r="V307" s="30"/>
    </row>
    <row r="308" spans="2:22" ht="15" customHeight="1">
      <c r="B308" s="9">
        <f t="shared" si="69"/>
        <v>7</v>
      </c>
      <c r="C308" s="17">
        <f>+'Merkez Stok'!C10</f>
        <v>0</v>
      </c>
      <c r="D308" s="5"/>
      <c r="E308" s="5"/>
      <c r="F308" s="24">
        <f t="shared" si="66"/>
        <v>0</v>
      </c>
      <c r="G308" s="30"/>
      <c r="I308" s="9">
        <f t="shared" si="70"/>
        <v>7</v>
      </c>
      <c r="J308" s="17">
        <f>+'Merkez Stok'!C10</f>
        <v>0</v>
      </c>
      <c r="K308" s="5"/>
      <c r="L308" s="5"/>
      <c r="M308" s="24">
        <f t="shared" si="67"/>
        <v>0</v>
      </c>
      <c r="N308" s="30"/>
      <c r="O308" s="34"/>
      <c r="P308" s="9">
        <f t="shared" si="71"/>
        <v>7</v>
      </c>
      <c r="Q308" s="17">
        <f>+'Merkez Stok'!C10</f>
        <v>0</v>
      </c>
      <c r="R308" s="5"/>
      <c r="S308" s="5"/>
      <c r="T308" s="24">
        <f t="shared" si="68"/>
        <v>0</v>
      </c>
      <c r="U308" s="38"/>
      <c r="V308" s="30"/>
    </row>
    <row r="309" spans="2:22" ht="15" customHeight="1">
      <c r="B309" s="9">
        <f t="shared" si="69"/>
        <v>8</v>
      </c>
      <c r="C309" s="17">
        <f>+'Merkez Stok'!C11</f>
        <v>0</v>
      </c>
      <c r="D309" s="5"/>
      <c r="E309" s="5"/>
      <c r="F309" s="24">
        <f t="shared" si="66"/>
        <v>0</v>
      </c>
      <c r="G309" s="30"/>
      <c r="I309" s="9">
        <f t="shared" si="70"/>
        <v>8</v>
      </c>
      <c r="J309" s="17">
        <f>+'Merkez Stok'!C11</f>
        <v>0</v>
      </c>
      <c r="K309" s="5"/>
      <c r="L309" s="5"/>
      <c r="M309" s="24">
        <f t="shared" si="67"/>
        <v>0</v>
      </c>
      <c r="N309" s="30"/>
      <c r="O309" s="34"/>
      <c r="P309" s="9">
        <f t="shared" si="71"/>
        <v>8</v>
      </c>
      <c r="Q309" s="17">
        <f>+'Merkez Stok'!C11</f>
        <v>0</v>
      </c>
      <c r="R309" s="5"/>
      <c r="S309" s="5"/>
      <c r="T309" s="24">
        <f t="shared" si="68"/>
        <v>0</v>
      </c>
      <c r="U309" s="38"/>
      <c r="V309" s="30"/>
    </row>
    <row r="310" spans="2:22" ht="15" customHeight="1">
      <c r="B310" s="9">
        <f t="shared" si="69"/>
        <v>9</v>
      </c>
      <c r="C310" s="17">
        <f>+'Merkez Stok'!C12</f>
        <v>0</v>
      </c>
      <c r="D310" s="5"/>
      <c r="E310" s="5"/>
      <c r="F310" s="24">
        <f t="shared" si="66"/>
        <v>0</v>
      </c>
      <c r="G310" s="30"/>
      <c r="I310" s="9">
        <f t="shared" si="70"/>
        <v>9</v>
      </c>
      <c r="J310" s="17">
        <f>+'Merkez Stok'!C12</f>
        <v>0</v>
      </c>
      <c r="K310" s="5"/>
      <c r="L310" s="5"/>
      <c r="M310" s="24">
        <f t="shared" si="67"/>
        <v>0</v>
      </c>
      <c r="N310" s="30"/>
      <c r="O310" s="34"/>
      <c r="P310" s="9">
        <f t="shared" si="71"/>
        <v>9</v>
      </c>
      <c r="Q310" s="17">
        <f>+'Merkez Stok'!C12</f>
        <v>0</v>
      </c>
      <c r="R310" s="5"/>
      <c r="S310" s="5"/>
      <c r="T310" s="24">
        <f t="shared" si="68"/>
        <v>0</v>
      </c>
      <c r="U310" s="38"/>
      <c r="V310" s="30"/>
    </row>
    <row r="311" spans="2:22" ht="15" customHeight="1">
      <c r="B311" s="9">
        <f t="shared" si="69"/>
        <v>10</v>
      </c>
      <c r="C311" s="17">
        <f>+'Merkez Stok'!C13</f>
        <v>0</v>
      </c>
      <c r="D311" s="5"/>
      <c r="E311" s="5"/>
      <c r="F311" s="24">
        <f t="shared" si="66"/>
        <v>0</v>
      </c>
      <c r="G311" s="30"/>
      <c r="I311" s="9">
        <f t="shared" si="70"/>
        <v>10</v>
      </c>
      <c r="J311" s="17">
        <f>+'Merkez Stok'!C13</f>
        <v>0</v>
      </c>
      <c r="K311" s="5"/>
      <c r="L311" s="5"/>
      <c r="M311" s="24">
        <f t="shared" si="67"/>
        <v>0</v>
      </c>
      <c r="N311" s="30"/>
      <c r="O311" s="34"/>
      <c r="P311" s="9">
        <f t="shared" si="71"/>
        <v>10</v>
      </c>
      <c r="Q311" s="17">
        <f>+'Merkez Stok'!C13</f>
        <v>0</v>
      </c>
      <c r="R311" s="5"/>
      <c r="S311" s="5"/>
      <c r="T311" s="24">
        <f t="shared" si="68"/>
        <v>0</v>
      </c>
      <c r="U311" s="38"/>
      <c r="V311" s="30"/>
    </row>
    <row r="312" spans="2:22" ht="15" customHeight="1">
      <c r="B312" s="9">
        <f t="shared" si="69"/>
        <v>11</v>
      </c>
      <c r="C312" s="17">
        <f>+'Merkez Stok'!C14</f>
        <v>0</v>
      </c>
      <c r="D312" s="5"/>
      <c r="E312" s="5"/>
      <c r="F312" s="24">
        <f t="shared" si="66"/>
        <v>0</v>
      </c>
      <c r="G312" s="30"/>
      <c r="I312" s="9">
        <f t="shared" si="70"/>
        <v>11</v>
      </c>
      <c r="J312" s="17">
        <f>+'Merkez Stok'!C14</f>
        <v>0</v>
      </c>
      <c r="K312" s="5"/>
      <c r="L312" s="5"/>
      <c r="M312" s="24">
        <f t="shared" si="67"/>
        <v>0</v>
      </c>
      <c r="N312" s="30"/>
      <c r="O312" s="34"/>
      <c r="P312" s="9">
        <f t="shared" si="71"/>
        <v>11</v>
      </c>
      <c r="Q312" s="17">
        <f>+'Merkez Stok'!C14</f>
        <v>0</v>
      </c>
      <c r="R312" s="5"/>
      <c r="S312" s="5"/>
      <c r="T312" s="24">
        <f t="shared" si="68"/>
        <v>0</v>
      </c>
      <c r="U312" s="38"/>
      <c r="V312" s="30"/>
    </row>
    <row r="313" spans="2:22" ht="15" customHeight="1">
      <c r="B313" s="9">
        <f t="shared" si="69"/>
        <v>12</v>
      </c>
      <c r="C313" s="17">
        <f>+'Merkez Stok'!C15</f>
        <v>0</v>
      </c>
      <c r="D313" s="5"/>
      <c r="E313" s="5"/>
      <c r="F313" s="24">
        <f t="shared" si="66"/>
        <v>0</v>
      </c>
      <c r="G313" s="30"/>
      <c r="I313" s="9">
        <f t="shared" si="70"/>
        <v>12</v>
      </c>
      <c r="J313" s="17">
        <f>+'Merkez Stok'!C15</f>
        <v>0</v>
      </c>
      <c r="K313" s="5"/>
      <c r="L313" s="5"/>
      <c r="M313" s="24">
        <f t="shared" si="67"/>
        <v>0</v>
      </c>
      <c r="N313" s="30"/>
      <c r="O313" s="34"/>
      <c r="P313" s="9">
        <f t="shared" si="71"/>
        <v>12</v>
      </c>
      <c r="Q313" s="17">
        <f>+'Merkez Stok'!C15</f>
        <v>0</v>
      </c>
      <c r="R313" s="5"/>
      <c r="S313" s="5"/>
      <c r="T313" s="24">
        <f t="shared" si="68"/>
        <v>0</v>
      </c>
      <c r="U313" s="38"/>
      <c r="V313" s="30"/>
    </row>
    <row r="314" spans="2:22" ht="15" customHeight="1">
      <c r="B314" s="9">
        <f t="shared" si="69"/>
        <v>13</v>
      </c>
      <c r="C314" s="17">
        <f>+'Merkez Stok'!C16</f>
        <v>0</v>
      </c>
      <c r="D314" s="5"/>
      <c r="E314" s="5"/>
      <c r="F314" s="24">
        <f t="shared" si="66"/>
        <v>0</v>
      </c>
      <c r="G314" s="30"/>
      <c r="I314" s="9">
        <f t="shared" si="70"/>
        <v>13</v>
      </c>
      <c r="J314" s="17">
        <f>+'Merkez Stok'!C16</f>
        <v>0</v>
      </c>
      <c r="K314" s="5"/>
      <c r="L314" s="5"/>
      <c r="M314" s="24">
        <f t="shared" si="67"/>
        <v>0</v>
      </c>
      <c r="N314" s="30"/>
      <c r="O314" s="34"/>
      <c r="P314" s="9">
        <f t="shared" si="71"/>
        <v>13</v>
      </c>
      <c r="Q314" s="17">
        <f>+'Merkez Stok'!C16</f>
        <v>0</v>
      </c>
      <c r="R314" s="5"/>
      <c r="S314" s="5"/>
      <c r="T314" s="24">
        <f t="shared" si="68"/>
        <v>0</v>
      </c>
      <c r="U314" s="38"/>
      <c r="V314" s="30"/>
    </row>
    <row r="315" spans="2:22" ht="15" customHeight="1">
      <c r="B315" s="9">
        <f t="shared" si="69"/>
        <v>14</v>
      </c>
      <c r="C315" s="17">
        <f>+'Merkez Stok'!C17</f>
        <v>0</v>
      </c>
      <c r="D315" s="5"/>
      <c r="E315" s="5"/>
      <c r="F315" s="24">
        <f t="shared" si="66"/>
        <v>0</v>
      </c>
      <c r="G315" s="30"/>
      <c r="I315" s="9">
        <f t="shared" si="70"/>
        <v>14</v>
      </c>
      <c r="J315" s="17">
        <f>+'Merkez Stok'!C17</f>
        <v>0</v>
      </c>
      <c r="K315" s="5"/>
      <c r="L315" s="5"/>
      <c r="M315" s="24">
        <f t="shared" si="67"/>
        <v>0</v>
      </c>
      <c r="N315" s="30"/>
      <c r="O315" s="34"/>
      <c r="P315" s="9">
        <f t="shared" si="71"/>
        <v>14</v>
      </c>
      <c r="Q315" s="17">
        <f>+'Merkez Stok'!C17</f>
        <v>0</v>
      </c>
      <c r="R315" s="5"/>
      <c r="S315" s="5"/>
      <c r="T315" s="24">
        <f t="shared" si="68"/>
        <v>0</v>
      </c>
      <c r="U315" s="38"/>
      <c r="V315" s="30"/>
    </row>
    <row r="316" spans="2:22" ht="15" customHeight="1">
      <c r="B316" s="9">
        <f t="shared" si="69"/>
        <v>15</v>
      </c>
      <c r="C316" s="17">
        <f>+'Merkez Stok'!C18</f>
        <v>0</v>
      </c>
      <c r="D316" s="5"/>
      <c r="E316" s="5"/>
      <c r="F316" s="24">
        <f t="shared" si="66"/>
        <v>0</v>
      </c>
      <c r="G316" s="30"/>
      <c r="I316" s="9">
        <f t="shared" si="70"/>
        <v>15</v>
      </c>
      <c r="J316" s="17">
        <f>+'Merkez Stok'!C18</f>
        <v>0</v>
      </c>
      <c r="K316" s="5"/>
      <c r="L316" s="5"/>
      <c r="M316" s="24">
        <f t="shared" si="67"/>
        <v>0</v>
      </c>
      <c r="N316" s="30"/>
      <c r="O316" s="34"/>
      <c r="P316" s="9">
        <f t="shared" si="71"/>
        <v>15</v>
      </c>
      <c r="Q316" s="17">
        <f>+'Merkez Stok'!C18</f>
        <v>0</v>
      </c>
      <c r="R316" s="5"/>
      <c r="S316" s="5"/>
      <c r="T316" s="24">
        <f t="shared" si="68"/>
        <v>0</v>
      </c>
      <c r="U316" s="38"/>
      <c r="V316" s="30"/>
    </row>
    <row r="317" spans="2:22" ht="15" customHeight="1">
      <c r="B317" s="9">
        <f t="shared" si="69"/>
        <v>16</v>
      </c>
      <c r="C317" s="17">
        <f>+'Merkez Stok'!C19</f>
        <v>0</v>
      </c>
      <c r="D317" s="5"/>
      <c r="E317" s="5"/>
      <c r="F317" s="24">
        <f t="shared" si="66"/>
        <v>0</v>
      </c>
      <c r="G317" s="30"/>
      <c r="I317" s="9">
        <f t="shared" si="70"/>
        <v>16</v>
      </c>
      <c r="J317" s="17">
        <f>+'Merkez Stok'!C19</f>
        <v>0</v>
      </c>
      <c r="K317" s="5"/>
      <c r="L317" s="5"/>
      <c r="M317" s="24">
        <f t="shared" si="67"/>
        <v>0</v>
      </c>
      <c r="N317" s="30"/>
      <c r="O317" s="34"/>
      <c r="P317" s="9">
        <f t="shared" si="71"/>
        <v>16</v>
      </c>
      <c r="Q317" s="17">
        <f>+'Merkez Stok'!C19</f>
        <v>0</v>
      </c>
      <c r="R317" s="5"/>
      <c r="S317" s="5"/>
      <c r="T317" s="24">
        <f t="shared" si="68"/>
        <v>0</v>
      </c>
      <c r="U317" s="38"/>
      <c r="V317" s="30"/>
    </row>
    <row r="318" spans="2:22" ht="15" customHeight="1">
      <c r="B318" s="9">
        <f t="shared" si="69"/>
        <v>17</v>
      </c>
      <c r="C318" s="17">
        <f>+'Merkez Stok'!C20</f>
        <v>0</v>
      </c>
      <c r="D318" s="5"/>
      <c r="E318" s="5"/>
      <c r="F318" s="24">
        <f t="shared" si="66"/>
        <v>0</v>
      </c>
      <c r="G318" s="30"/>
      <c r="I318" s="9">
        <f t="shared" si="70"/>
        <v>17</v>
      </c>
      <c r="J318" s="17">
        <f>+'Merkez Stok'!C20</f>
        <v>0</v>
      </c>
      <c r="K318" s="5"/>
      <c r="L318" s="5"/>
      <c r="M318" s="24">
        <f t="shared" si="67"/>
        <v>0</v>
      </c>
      <c r="N318" s="30"/>
      <c r="O318" s="34"/>
      <c r="P318" s="9">
        <f t="shared" si="71"/>
        <v>17</v>
      </c>
      <c r="Q318" s="17">
        <f>+'Merkez Stok'!C20</f>
        <v>0</v>
      </c>
      <c r="R318" s="5"/>
      <c r="S318" s="5"/>
      <c r="T318" s="24">
        <f t="shared" si="68"/>
        <v>0</v>
      </c>
      <c r="U318" s="38"/>
      <c r="V318" s="30"/>
    </row>
    <row r="319" spans="2:22" ht="15" customHeight="1">
      <c r="B319" s="9">
        <f t="shared" si="69"/>
        <v>18</v>
      </c>
      <c r="C319" s="17">
        <f>+'Merkez Stok'!C21</f>
        <v>0</v>
      </c>
      <c r="D319" s="5"/>
      <c r="E319" s="5"/>
      <c r="F319" s="24">
        <f t="shared" si="66"/>
        <v>0</v>
      </c>
      <c r="G319" s="30"/>
      <c r="I319" s="9">
        <f t="shared" si="70"/>
        <v>18</v>
      </c>
      <c r="J319" s="17">
        <f>+'Merkez Stok'!C21</f>
        <v>0</v>
      </c>
      <c r="K319" s="5"/>
      <c r="L319" s="5"/>
      <c r="M319" s="24">
        <f t="shared" si="67"/>
        <v>0</v>
      </c>
      <c r="N319" s="30"/>
      <c r="O319" s="34"/>
      <c r="P319" s="9">
        <f t="shared" si="71"/>
        <v>18</v>
      </c>
      <c r="Q319" s="17">
        <f>+'Merkez Stok'!C21</f>
        <v>0</v>
      </c>
      <c r="R319" s="5"/>
      <c r="S319" s="5"/>
      <c r="T319" s="24">
        <f t="shared" si="68"/>
        <v>0</v>
      </c>
      <c r="U319" s="38"/>
      <c r="V319" s="30"/>
    </row>
    <row r="320" spans="2:22" ht="15" customHeight="1">
      <c r="B320" s="9">
        <f t="shared" si="69"/>
        <v>19</v>
      </c>
      <c r="C320" s="17">
        <f>+'Merkez Stok'!C22</f>
        <v>0</v>
      </c>
      <c r="D320" s="5"/>
      <c r="E320" s="5"/>
      <c r="F320" s="24">
        <f t="shared" si="66"/>
        <v>0</v>
      </c>
      <c r="G320" s="30"/>
      <c r="I320" s="9">
        <f t="shared" si="70"/>
        <v>19</v>
      </c>
      <c r="J320" s="17">
        <f>+'Merkez Stok'!C22</f>
        <v>0</v>
      </c>
      <c r="K320" s="5"/>
      <c r="L320" s="5"/>
      <c r="M320" s="24">
        <f t="shared" si="67"/>
        <v>0</v>
      </c>
      <c r="N320" s="30"/>
      <c r="O320" s="34"/>
      <c r="P320" s="9">
        <f t="shared" si="71"/>
        <v>19</v>
      </c>
      <c r="Q320" s="17">
        <f>+'Merkez Stok'!C22</f>
        <v>0</v>
      </c>
      <c r="R320" s="5"/>
      <c r="S320" s="5"/>
      <c r="T320" s="24">
        <f t="shared" si="68"/>
        <v>0</v>
      </c>
      <c r="U320" s="38"/>
      <c r="V320" s="30"/>
    </row>
    <row r="321" spans="2:22" ht="15" customHeight="1" thickBot="1">
      <c r="B321" s="18">
        <f t="shared" si="69"/>
        <v>20</v>
      </c>
      <c r="C321" s="17">
        <f>+'Merkez Stok'!C23</f>
        <v>0</v>
      </c>
      <c r="D321" s="20"/>
      <c r="E321" s="20"/>
      <c r="F321" s="25">
        <f t="shared" si="66"/>
        <v>0</v>
      </c>
      <c r="G321" s="30"/>
      <c r="I321" s="18">
        <f t="shared" si="70"/>
        <v>20</v>
      </c>
      <c r="J321" s="17">
        <f>+'Merkez Stok'!C23</f>
        <v>0</v>
      </c>
      <c r="K321" s="20"/>
      <c r="L321" s="20"/>
      <c r="M321" s="25">
        <f t="shared" si="67"/>
        <v>0</v>
      </c>
      <c r="N321" s="30"/>
      <c r="O321" s="34"/>
      <c r="P321" s="18">
        <f t="shared" si="71"/>
        <v>20</v>
      </c>
      <c r="Q321" s="17">
        <f>+'Merkez Stok'!C23</f>
        <v>0</v>
      </c>
      <c r="R321" s="20"/>
      <c r="S321" s="20"/>
      <c r="T321" s="25">
        <f t="shared" si="68"/>
        <v>0</v>
      </c>
      <c r="U321" s="38"/>
      <c r="V321" s="30"/>
    </row>
    <row r="322" spans="2:22" ht="22.5" customHeight="1" thickBot="1">
      <c r="B322" s="151" t="s">
        <v>8</v>
      </c>
      <c r="C322" s="152"/>
      <c r="D322" s="22">
        <f>SUM(D302:D321)</f>
        <v>60</v>
      </c>
      <c r="E322" s="22">
        <f>SUM(E302:E321)</f>
        <v>1.48</v>
      </c>
      <c r="F322" s="26">
        <f>SUM(F302:F321)</f>
        <v>88.8</v>
      </c>
      <c r="G322" s="23">
        <f>SUM(G302:G321)</f>
        <v>60</v>
      </c>
      <c r="I322" s="151" t="s">
        <v>8</v>
      </c>
      <c r="J322" s="152"/>
      <c r="K322" s="22">
        <f>SUM(K302:K321)</f>
        <v>0</v>
      </c>
      <c r="L322" s="22">
        <f>SUM(L302:L321)</f>
        <v>0</v>
      </c>
      <c r="M322" s="26">
        <f>SUM(M302:M321)</f>
        <v>0</v>
      </c>
      <c r="N322" s="23">
        <f>SUM(N302:N321)</f>
        <v>0</v>
      </c>
      <c r="O322" s="37"/>
      <c r="P322" s="151" t="s">
        <v>8</v>
      </c>
      <c r="Q322" s="152"/>
      <c r="R322" s="22">
        <f>SUM(R302:R321)</f>
        <v>0</v>
      </c>
      <c r="S322" s="22">
        <f>SUM(S302:S321)</f>
        <v>0</v>
      </c>
      <c r="T322" s="26">
        <f>SUM(T302:T321)</f>
        <v>0</v>
      </c>
      <c r="U322" s="26">
        <f>SUM(U302:U321)</f>
        <v>0</v>
      </c>
      <c r="V322" s="23">
        <f>SUM(V302:V321)</f>
        <v>0</v>
      </c>
    </row>
    <row r="323" spans="2:22" ht="22.5" customHeight="1" thickBot="1">
      <c r="B323" s="145" t="s">
        <v>28</v>
      </c>
      <c r="C323" s="146"/>
      <c r="D323" s="146"/>
      <c r="E323" s="146"/>
      <c r="F323" s="27">
        <v>88.8</v>
      </c>
      <c r="G323" s="31"/>
      <c r="I323" s="145" t="s">
        <v>28</v>
      </c>
      <c r="J323" s="146"/>
      <c r="K323" s="146"/>
      <c r="L323" s="146"/>
      <c r="M323" s="27"/>
      <c r="N323" s="31"/>
      <c r="O323" s="36"/>
      <c r="P323" s="145" t="s">
        <v>28</v>
      </c>
      <c r="Q323" s="146"/>
      <c r="R323" s="146"/>
      <c r="S323" s="146"/>
      <c r="T323" s="27"/>
      <c r="U323" s="39"/>
      <c r="V323" s="31"/>
    </row>
    <row r="326" spans="2:22" ht="16.5" customHeight="1" thickBot="1">
      <c r="B326" s="32">
        <f>+B299+1</f>
        <v>42442</v>
      </c>
    </row>
    <row r="327" spans="2:22" ht="24" customHeight="1" thickBot="1">
      <c r="B327" s="148" t="s">
        <v>20</v>
      </c>
      <c r="C327" s="149"/>
      <c r="D327" s="149"/>
      <c r="E327" s="149"/>
      <c r="F327" s="149"/>
      <c r="G327" s="150"/>
      <c r="I327" s="148" t="s">
        <v>21</v>
      </c>
      <c r="J327" s="149"/>
      <c r="K327" s="149"/>
      <c r="L327" s="149"/>
      <c r="M327" s="149"/>
      <c r="N327" s="150"/>
      <c r="O327" s="35"/>
      <c r="P327" s="148" t="s">
        <v>22</v>
      </c>
      <c r="Q327" s="149"/>
      <c r="R327" s="149"/>
      <c r="S327" s="149"/>
      <c r="T327" s="149"/>
      <c r="U327" s="150"/>
      <c r="V327" s="28"/>
    </row>
    <row r="328" spans="2:22" s="21" customFormat="1" ht="27.75" customHeight="1">
      <c r="B328" s="40" t="s">
        <v>3</v>
      </c>
      <c r="C328" s="41" t="s">
        <v>10</v>
      </c>
      <c r="D328" s="41" t="s">
        <v>23</v>
      </c>
      <c r="E328" s="41" t="s">
        <v>24</v>
      </c>
      <c r="F328" s="42" t="s">
        <v>25</v>
      </c>
      <c r="G328" s="43" t="s">
        <v>26</v>
      </c>
      <c r="I328" s="40" t="s">
        <v>3</v>
      </c>
      <c r="J328" s="41" t="s">
        <v>10</v>
      </c>
      <c r="K328" s="41" t="s">
        <v>23</v>
      </c>
      <c r="L328" s="41" t="s">
        <v>24</v>
      </c>
      <c r="M328" s="42" t="s">
        <v>25</v>
      </c>
      <c r="N328" s="43" t="s">
        <v>26</v>
      </c>
      <c r="O328" s="33"/>
      <c r="P328" s="40" t="s">
        <v>3</v>
      </c>
      <c r="Q328" s="41" t="s">
        <v>10</v>
      </c>
      <c r="R328" s="41" t="s">
        <v>23</v>
      </c>
      <c r="S328" s="41" t="s">
        <v>24</v>
      </c>
      <c r="T328" s="42" t="s">
        <v>25</v>
      </c>
      <c r="U328" s="44" t="s">
        <v>26</v>
      </c>
      <c r="V328" s="29" t="s">
        <v>27</v>
      </c>
    </row>
    <row r="329" spans="2:22" ht="15" customHeight="1">
      <c r="B329" s="9">
        <v>1</v>
      </c>
      <c r="C329" s="17" t="str">
        <f>+'Merkez Stok'!C4</f>
        <v>Z-Katlama 200 eded</v>
      </c>
      <c r="D329" s="5"/>
      <c r="E329" s="5"/>
      <c r="F329" s="24">
        <f>+D329*E329</f>
        <v>0</v>
      </c>
      <c r="G329" s="30"/>
      <c r="I329" s="9">
        <v>1</v>
      </c>
      <c r="J329" s="17" t="str">
        <f>+'Merkez Stok'!C4</f>
        <v>Z-Katlama 200 eded</v>
      </c>
      <c r="K329" s="5"/>
      <c r="L329" s="5"/>
      <c r="M329" s="24">
        <f>+K329*L329</f>
        <v>0</v>
      </c>
      <c r="N329" s="30"/>
      <c r="O329" s="34"/>
      <c r="P329" s="9">
        <v>1</v>
      </c>
      <c r="Q329" s="17" t="str">
        <f>+'Merkez Stok'!C4</f>
        <v>Z-Katlama 200 eded</v>
      </c>
      <c r="R329" s="5"/>
      <c r="S329" s="5"/>
      <c r="T329" s="24">
        <f>+R329*S329</f>
        <v>0</v>
      </c>
      <c r="U329" s="38"/>
      <c r="V329" s="30"/>
    </row>
    <row r="330" spans="2:22" ht="15" customHeight="1">
      <c r="B330" s="9">
        <f>+B329+1</f>
        <v>2</v>
      </c>
      <c r="C330" s="17">
        <f>+'Merkez Stok'!C5</f>
        <v>0</v>
      </c>
      <c r="D330" s="5"/>
      <c r="E330" s="5"/>
      <c r="F330" s="24">
        <f t="shared" ref="F330:F348" si="72">+D330*E330</f>
        <v>0</v>
      </c>
      <c r="G330" s="30"/>
      <c r="I330" s="9">
        <f>+I329+1</f>
        <v>2</v>
      </c>
      <c r="J330" s="17">
        <f>+'Merkez Stok'!C5</f>
        <v>0</v>
      </c>
      <c r="K330" s="5"/>
      <c r="L330" s="5"/>
      <c r="M330" s="24">
        <f t="shared" ref="M330:M348" si="73">+K330*L330</f>
        <v>0</v>
      </c>
      <c r="N330" s="30"/>
      <c r="O330" s="34"/>
      <c r="P330" s="9">
        <f>+P329+1</f>
        <v>2</v>
      </c>
      <c r="Q330" s="17">
        <f>+'Merkez Stok'!C5</f>
        <v>0</v>
      </c>
      <c r="R330" s="5"/>
      <c r="S330" s="5"/>
      <c r="T330" s="24">
        <f t="shared" ref="T330:T348" si="74">+R330*S330</f>
        <v>0</v>
      </c>
      <c r="U330" s="38"/>
      <c r="V330" s="30"/>
    </row>
    <row r="331" spans="2:22" ht="15" customHeight="1">
      <c r="B331" s="9">
        <f t="shared" ref="B331:B348" si="75">+B330+1</f>
        <v>3</v>
      </c>
      <c r="C331" s="17">
        <f>+'Merkez Stok'!C6</f>
        <v>0</v>
      </c>
      <c r="D331" s="5"/>
      <c r="E331" s="5"/>
      <c r="F331" s="24">
        <f t="shared" si="72"/>
        <v>0</v>
      </c>
      <c r="G331" s="30"/>
      <c r="I331" s="9">
        <f t="shared" ref="I331:I348" si="76">+I330+1</f>
        <v>3</v>
      </c>
      <c r="J331" s="17">
        <f>+'Merkez Stok'!C6</f>
        <v>0</v>
      </c>
      <c r="K331" s="5"/>
      <c r="L331" s="5"/>
      <c r="M331" s="24">
        <f t="shared" si="73"/>
        <v>0</v>
      </c>
      <c r="N331" s="30"/>
      <c r="O331" s="34"/>
      <c r="P331" s="9">
        <f t="shared" ref="P331:P348" si="77">+P330+1</f>
        <v>3</v>
      </c>
      <c r="Q331" s="17">
        <f>+'Merkez Stok'!C6</f>
        <v>0</v>
      </c>
      <c r="R331" s="5"/>
      <c r="S331" s="5"/>
      <c r="T331" s="24">
        <f t="shared" si="74"/>
        <v>0</v>
      </c>
      <c r="U331" s="38"/>
      <c r="V331" s="30"/>
    </row>
    <row r="332" spans="2:22" ht="15" customHeight="1">
      <c r="B332" s="9">
        <f t="shared" si="75"/>
        <v>4</v>
      </c>
      <c r="C332" s="17">
        <f>+'Merkez Stok'!C7</f>
        <v>0</v>
      </c>
      <c r="D332" s="5"/>
      <c r="E332" s="5"/>
      <c r="F332" s="24">
        <f t="shared" si="72"/>
        <v>0</v>
      </c>
      <c r="G332" s="30"/>
      <c r="I332" s="9">
        <f t="shared" si="76"/>
        <v>4</v>
      </c>
      <c r="J332" s="17">
        <f>+'Merkez Stok'!C7</f>
        <v>0</v>
      </c>
      <c r="K332" s="5"/>
      <c r="L332" s="5"/>
      <c r="M332" s="24">
        <f t="shared" si="73"/>
        <v>0</v>
      </c>
      <c r="N332" s="30"/>
      <c r="O332" s="34"/>
      <c r="P332" s="9">
        <f t="shared" si="77"/>
        <v>4</v>
      </c>
      <c r="Q332" s="17">
        <f>+'Merkez Stok'!C7</f>
        <v>0</v>
      </c>
      <c r="R332" s="5"/>
      <c r="S332" s="5"/>
      <c r="T332" s="24">
        <f t="shared" si="74"/>
        <v>0</v>
      </c>
      <c r="U332" s="38"/>
      <c r="V332" s="30"/>
    </row>
    <row r="333" spans="2:22" ht="15" customHeight="1">
      <c r="B333" s="9">
        <f t="shared" si="75"/>
        <v>5</v>
      </c>
      <c r="C333" s="17">
        <f>+'Merkez Stok'!C8</f>
        <v>0</v>
      </c>
      <c r="D333" s="5"/>
      <c r="E333" s="5"/>
      <c r="F333" s="24">
        <f t="shared" si="72"/>
        <v>0</v>
      </c>
      <c r="G333" s="30"/>
      <c r="I333" s="9">
        <f t="shared" si="76"/>
        <v>5</v>
      </c>
      <c r="J333" s="17">
        <f>+'Merkez Stok'!C8</f>
        <v>0</v>
      </c>
      <c r="K333" s="5"/>
      <c r="L333" s="5"/>
      <c r="M333" s="24">
        <f t="shared" si="73"/>
        <v>0</v>
      </c>
      <c r="N333" s="30"/>
      <c r="O333" s="34"/>
      <c r="P333" s="9">
        <f t="shared" si="77"/>
        <v>5</v>
      </c>
      <c r="Q333" s="17">
        <f>+'Merkez Stok'!C8</f>
        <v>0</v>
      </c>
      <c r="R333" s="5"/>
      <c r="S333" s="5"/>
      <c r="T333" s="24">
        <f t="shared" si="74"/>
        <v>0</v>
      </c>
      <c r="U333" s="38"/>
      <c r="V333" s="30"/>
    </row>
    <row r="334" spans="2:22" ht="15" customHeight="1">
      <c r="B334" s="9">
        <f t="shared" si="75"/>
        <v>6</v>
      </c>
      <c r="C334" s="17">
        <f>+'Merkez Stok'!C9</f>
        <v>0</v>
      </c>
      <c r="D334" s="5"/>
      <c r="E334" s="5"/>
      <c r="F334" s="24">
        <f t="shared" si="72"/>
        <v>0</v>
      </c>
      <c r="G334" s="30"/>
      <c r="I334" s="9">
        <f t="shared" si="76"/>
        <v>6</v>
      </c>
      <c r="J334" s="17">
        <f>+'Merkez Stok'!C9</f>
        <v>0</v>
      </c>
      <c r="K334" s="5"/>
      <c r="L334" s="5"/>
      <c r="M334" s="24">
        <f t="shared" si="73"/>
        <v>0</v>
      </c>
      <c r="N334" s="30"/>
      <c r="O334" s="34"/>
      <c r="P334" s="9">
        <f t="shared" si="77"/>
        <v>6</v>
      </c>
      <c r="Q334" s="17">
        <f>+'Merkez Stok'!C9</f>
        <v>0</v>
      </c>
      <c r="R334" s="5"/>
      <c r="S334" s="5"/>
      <c r="T334" s="24">
        <f t="shared" si="74"/>
        <v>0</v>
      </c>
      <c r="U334" s="38"/>
      <c r="V334" s="30"/>
    </row>
    <row r="335" spans="2:22" ht="15" customHeight="1">
      <c r="B335" s="9">
        <f t="shared" si="75"/>
        <v>7</v>
      </c>
      <c r="C335" s="17">
        <f>+'Merkez Stok'!C10</f>
        <v>0</v>
      </c>
      <c r="D335" s="5"/>
      <c r="E335" s="5"/>
      <c r="F335" s="24">
        <f t="shared" si="72"/>
        <v>0</v>
      </c>
      <c r="G335" s="30"/>
      <c r="I335" s="9">
        <f t="shared" si="76"/>
        <v>7</v>
      </c>
      <c r="J335" s="17">
        <f>+'Merkez Stok'!C10</f>
        <v>0</v>
      </c>
      <c r="K335" s="5"/>
      <c r="L335" s="5"/>
      <c r="M335" s="24">
        <f t="shared" si="73"/>
        <v>0</v>
      </c>
      <c r="N335" s="30"/>
      <c r="O335" s="34"/>
      <c r="P335" s="9">
        <f t="shared" si="77"/>
        <v>7</v>
      </c>
      <c r="Q335" s="17">
        <f>+'Merkez Stok'!C10</f>
        <v>0</v>
      </c>
      <c r="R335" s="5"/>
      <c r="S335" s="5"/>
      <c r="T335" s="24">
        <f t="shared" si="74"/>
        <v>0</v>
      </c>
      <c r="U335" s="38"/>
      <c r="V335" s="30"/>
    </row>
    <row r="336" spans="2:22" ht="15" customHeight="1">
      <c r="B336" s="9">
        <f t="shared" si="75"/>
        <v>8</v>
      </c>
      <c r="C336" s="17">
        <f>+'Merkez Stok'!C11</f>
        <v>0</v>
      </c>
      <c r="D336" s="5"/>
      <c r="E336" s="5"/>
      <c r="F336" s="24">
        <f t="shared" si="72"/>
        <v>0</v>
      </c>
      <c r="G336" s="30"/>
      <c r="I336" s="9">
        <f t="shared" si="76"/>
        <v>8</v>
      </c>
      <c r="J336" s="17">
        <f>+'Merkez Stok'!C11</f>
        <v>0</v>
      </c>
      <c r="K336" s="5"/>
      <c r="L336" s="5"/>
      <c r="M336" s="24">
        <f t="shared" si="73"/>
        <v>0</v>
      </c>
      <c r="N336" s="30"/>
      <c r="O336" s="34"/>
      <c r="P336" s="9">
        <f t="shared" si="77"/>
        <v>8</v>
      </c>
      <c r="Q336" s="17">
        <f>+'Merkez Stok'!C11</f>
        <v>0</v>
      </c>
      <c r="R336" s="5"/>
      <c r="S336" s="5"/>
      <c r="T336" s="24">
        <f t="shared" si="74"/>
        <v>0</v>
      </c>
      <c r="U336" s="38"/>
      <c r="V336" s="30"/>
    </row>
    <row r="337" spans="2:22" ht="15" customHeight="1">
      <c r="B337" s="9">
        <f t="shared" si="75"/>
        <v>9</v>
      </c>
      <c r="C337" s="17">
        <f>+'Merkez Stok'!C12</f>
        <v>0</v>
      </c>
      <c r="D337" s="5"/>
      <c r="E337" s="5"/>
      <c r="F337" s="24">
        <f t="shared" si="72"/>
        <v>0</v>
      </c>
      <c r="G337" s="30"/>
      <c r="I337" s="9">
        <f t="shared" si="76"/>
        <v>9</v>
      </c>
      <c r="J337" s="17">
        <f>+'Merkez Stok'!C12</f>
        <v>0</v>
      </c>
      <c r="K337" s="5"/>
      <c r="L337" s="5"/>
      <c r="M337" s="24">
        <f t="shared" si="73"/>
        <v>0</v>
      </c>
      <c r="N337" s="30"/>
      <c r="O337" s="34"/>
      <c r="P337" s="9">
        <f t="shared" si="77"/>
        <v>9</v>
      </c>
      <c r="Q337" s="17">
        <f>+'Merkez Stok'!C12</f>
        <v>0</v>
      </c>
      <c r="R337" s="5"/>
      <c r="S337" s="5"/>
      <c r="T337" s="24">
        <f t="shared" si="74"/>
        <v>0</v>
      </c>
      <c r="U337" s="38"/>
      <c r="V337" s="30"/>
    </row>
    <row r="338" spans="2:22" ht="15" customHeight="1">
      <c r="B338" s="9">
        <f t="shared" si="75"/>
        <v>10</v>
      </c>
      <c r="C338" s="17">
        <f>+'Merkez Stok'!C13</f>
        <v>0</v>
      </c>
      <c r="D338" s="5"/>
      <c r="E338" s="5"/>
      <c r="F338" s="24">
        <f t="shared" si="72"/>
        <v>0</v>
      </c>
      <c r="G338" s="30"/>
      <c r="I338" s="9">
        <f t="shared" si="76"/>
        <v>10</v>
      </c>
      <c r="J338" s="17">
        <f>+'Merkez Stok'!C13</f>
        <v>0</v>
      </c>
      <c r="K338" s="5"/>
      <c r="L338" s="5"/>
      <c r="M338" s="24">
        <f t="shared" si="73"/>
        <v>0</v>
      </c>
      <c r="N338" s="30"/>
      <c r="O338" s="34"/>
      <c r="P338" s="9">
        <f t="shared" si="77"/>
        <v>10</v>
      </c>
      <c r="Q338" s="17">
        <f>+'Merkez Stok'!C13</f>
        <v>0</v>
      </c>
      <c r="R338" s="5"/>
      <c r="S338" s="5"/>
      <c r="T338" s="24">
        <f t="shared" si="74"/>
        <v>0</v>
      </c>
      <c r="U338" s="38"/>
      <c r="V338" s="30"/>
    </row>
    <row r="339" spans="2:22" ht="15" customHeight="1">
      <c r="B339" s="9">
        <f t="shared" si="75"/>
        <v>11</v>
      </c>
      <c r="C339" s="17">
        <f>+'Merkez Stok'!C14</f>
        <v>0</v>
      </c>
      <c r="D339" s="5"/>
      <c r="E339" s="5"/>
      <c r="F339" s="24">
        <f t="shared" si="72"/>
        <v>0</v>
      </c>
      <c r="G339" s="30"/>
      <c r="I339" s="9">
        <f t="shared" si="76"/>
        <v>11</v>
      </c>
      <c r="J339" s="17">
        <f>+'Merkez Stok'!C14</f>
        <v>0</v>
      </c>
      <c r="K339" s="5"/>
      <c r="L339" s="5"/>
      <c r="M339" s="24">
        <f t="shared" si="73"/>
        <v>0</v>
      </c>
      <c r="N339" s="30"/>
      <c r="O339" s="34"/>
      <c r="P339" s="9">
        <f t="shared" si="77"/>
        <v>11</v>
      </c>
      <c r="Q339" s="17">
        <f>+'Merkez Stok'!C14</f>
        <v>0</v>
      </c>
      <c r="R339" s="5"/>
      <c r="S339" s="5"/>
      <c r="T339" s="24">
        <f t="shared" si="74"/>
        <v>0</v>
      </c>
      <c r="U339" s="38"/>
      <c r="V339" s="30"/>
    </row>
    <row r="340" spans="2:22" ht="15" customHeight="1">
      <c r="B340" s="9">
        <f t="shared" si="75"/>
        <v>12</v>
      </c>
      <c r="C340" s="17">
        <f>+'Merkez Stok'!C15</f>
        <v>0</v>
      </c>
      <c r="D340" s="5"/>
      <c r="E340" s="5"/>
      <c r="F340" s="24">
        <f t="shared" si="72"/>
        <v>0</v>
      </c>
      <c r="G340" s="30"/>
      <c r="I340" s="9">
        <f t="shared" si="76"/>
        <v>12</v>
      </c>
      <c r="J340" s="17">
        <f>+'Merkez Stok'!C15</f>
        <v>0</v>
      </c>
      <c r="K340" s="5"/>
      <c r="L340" s="5"/>
      <c r="M340" s="24">
        <f t="shared" si="73"/>
        <v>0</v>
      </c>
      <c r="N340" s="30"/>
      <c r="O340" s="34"/>
      <c r="P340" s="9">
        <f t="shared" si="77"/>
        <v>12</v>
      </c>
      <c r="Q340" s="17">
        <f>+'Merkez Stok'!C15</f>
        <v>0</v>
      </c>
      <c r="R340" s="5"/>
      <c r="S340" s="5"/>
      <c r="T340" s="24">
        <f t="shared" si="74"/>
        <v>0</v>
      </c>
      <c r="U340" s="38"/>
      <c r="V340" s="30"/>
    </row>
    <row r="341" spans="2:22" ht="15" customHeight="1">
      <c r="B341" s="9">
        <f t="shared" si="75"/>
        <v>13</v>
      </c>
      <c r="C341" s="17">
        <f>+'Merkez Stok'!C16</f>
        <v>0</v>
      </c>
      <c r="D341" s="5"/>
      <c r="E341" s="5"/>
      <c r="F341" s="24">
        <f t="shared" si="72"/>
        <v>0</v>
      </c>
      <c r="G341" s="30"/>
      <c r="I341" s="9">
        <f t="shared" si="76"/>
        <v>13</v>
      </c>
      <c r="J341" s="17">
        <f>+'Merkez Stok'!C16</f>
        <v>0</v>
      </c>
      <c r="K341" s="5"/>
      <c r="L341" s="5"/>
      <c r="M341" s="24">
        <f t="shared" si="73"/>
        <v>0</v>
      </c>
      <c r="N341" s="30"/>
      <c r="O341" s="34"/>
      <c r="P341" s="9">
        <f t="shared" si="77"/>
        <v>13</v>
      </c>
      <c r="Q341" s="17">
        <f>+'Merkez Stok'!C16</f>
        <v>0</v>
      </c>
      <c r="R341" s="5"/>
      <c r="S341" s="5"/>
      <c r="T341" s="24">
        <f t="shared" si="74"/>
        <v>0</v>
      </c>
      <c r="U341" s="38"/>
      <c r="V341" s="30"/>
    </row>
    <row r="342" spans="2:22" ht="15" customHeight="1">
      <c r="B342" s="9">
        <f t="shared" si="75"/>
        <v>14</v>
      </c>
      <c r="C342" s="17">
        <f>+'Merkez Stok'!C17</f>
        <v>0</v>
      </c>
      <c r="D342" s="5"/>
      <c r="E342" s="5"/>
      <c r="F342" s="24">
        <f t="shared" si="72"/>
        <v>0</v>
      </c>
      <c r="G342" s="30"/>
      <c r="I342" s="9">
        <f t="shared" si="76"/>
        <v>14</v>
      </c>
      <c r="J342" s="17">
        <f>+'Merkez Stok'!C17</f>
        <v>0</v>
      </c>
      <c r="K342" s="5"/>
      <c r="L342" s="5"/>
      <c r="M342" s="24">
        <f t="shared" si="73"/>
        <v>0</v>
      </c>
      <c r="N342" s="30"/>
      <c r="O342" s="34"/>
      <c r="P342" s="9">
        <f t="shared" si="77"/>
        <v>14</v>
      </c>
      <c r="Q342" s="17">
        <f>+'Merkez Stok'!C17</f>
        <v>0</v>
      </c>
      <c r="R342" s="5"/>
      <c r="S342" s="5"/>
      <c r="T342" s="24">
        <f t="shared" si="74"/>
        <v>0</v>
      </c>
      <c r="U342" s="38"/>
      <c r="V342" s="30"/>
    </row>
    <row r="343" spans="2:22" ht="15" customHeight="1">
      <c r="B343" s="9">
        <f t="shared" si="75"/>
        <v>15</v>
      </c>
      <c r="C343" s="17">
        <f>+'Merkez Stok'!C18</f>
        <v>0</v>
      </c>
      <c r="D343" s="5"/>
      <c r="E343" s="5"/>
      <c r="F343" s="24">
        <f t="shared" si="72"/>
        <v>0</v>
      </c>
      <c r="G343" s="30"/>
      <c r="I343" s="9">
        <f t="shared" si="76"/>
        <v>15</v>
      </c>
      <c r="J343" s="17">
        <f>+'Merkez Stok'!C18</f>
        <v>0</v>
      </c>
      <c r="K343" s="5"/>
      <c r="L343" s="5"/>
      <c r="M343" s="24">
        <f t="shared" si="73"/>
        <v>0</v>
      </c>
      <c r="N343" s="30"/>
      <c r="O343" s="34"/>
      <c r="P343" s="9">
        <f t="shared" si="77"/>
        <v>15</v>
      </c>
      <c r="Q343" s="17">
        <f>+'Merkez Stok'!C18</f>
        <v>0</v>
      </c>
      <c r="R343" s="5"/>
      <c r="S343" s="5"/>
      <c r="T343" s="24">
        <f t="shared" si="74"/>
        <v>0</v>
      </c>
      <c r="U343" s="38"/>
      <c r="V343" s="30"/>
    </row>
    <row r="344" spans="2:22" ht="15" customHeight="1">
      <c r="B344" s="9">
        <f t="shared" si="75"/>
        <v>16</v>
      </c>
      <c r="C344" s="17">
        <f>+'Merkez Stok'!C19</f>
        <v>0</v>
      </c>
      <c r="D344" s="5"/>
      <c r="E344" s="5"/>
      <c r="F344" s="24">
        <f t="shared" si="72"/>
        <v>0</v>
      </c>
      <c r="G344" s="30"/>
      <c r="I344" s="9">
        <f t="shared" si="76"/>
        <v>16</v>
      </c>
      <c r="J344" s="17">
        <f>+'Merkez Stok'!C19</f>
        <v>0</v>
      </c>
      <c r="K344" s="5"/>
      <c r="L344" s="5"/>
      <c r="M344" s="24">
        <f t="shared" si="73"/>
        <v>0</v>
      </c>
      <c r="N344" s="30"/>
      <c r="O344" s="34"/>
      <c r="P344" s="9">
        <f t="shared" si="77"/>
        <v>16</v>
      </c>
      <c r="Q344" s="17">
        <f>+'Merkez Stok'!C19</f>
        <v>0</v>
      </c>
      <c r="R344" s="5"/>
      <c r="S344" s="5"/>
      <c r="T344" s="24">
        <f t="shared" si="74"/>
        <v>0</v>
      </c>
      <c r="U344" s="38"/>
      <c r="V344" s="30"/>
    </row>
    <row r="345" spans="2:22" ht="15" customHeight="1">
      <c r="B345" s="9">
        <f t="shared" si="75"/>
        <v>17</v>
      </c>
      <c r="C345" s="17">
        <f>+'Merkez Stok'!C20</f>
        <v>0</v>
      </c>
      <c r="D345" s="5"/>
      <c r="E345" s="5"/>
      <c r="F345" s="24">
        <f t="shared" si="72"/>
        <v>0</v>
      </c>
      <c r="G345" s="30"/>
      <c r="I345" s="9">
        <f t="shared" si="76"/>
        <v>17</v>
      </c>
      <c r="J345" s="17">
        <f>+'Merkez Stok'!C20</f>
        <v>0</v>
      </c>
      <c r="K345" s="5"/>
      <c r="L345" s="5"/>
      <c r="M345" s="24">
        <f t="shared" si="73"/>
        <v>0</v>
      </c>
      <c r="N345" s="30"/>
      <c r="O345" s="34"/>
      <c r="P345" s="9">
        <f t="shared" si="77"/>
        <v>17</v>
      </c>
      <c r="Q345" s="17">
        <f>+'Merkez Stok'!C20</f>
        <v>0</v>
      </c>
      <c r="R345" s="5"/>
      <c r="S345" s="5"/>
      <c r="T345" s="24">
        <f t="shared" si="74"/>
        <v>0</v>
      </c>
      <c r="U345" s="38"/>
      <c r="V345" s="30"/>
    </row>
    <row r="346" spans="2:22" ht="15" customHeight="1">
      <c r="B346" s="9">
        <f t="shared" si="75"/>
        <v>18</v>
      </c>
      <c r="C346" s="17">
        <f>+'Merkez Stok'!C21</f>
        <v>0</v>
      </c>
      <c r="D346" s="5"/>
      <c r="E346" s="5"/>
      <c r="F346" s="24">
        <f t="shared" si="72"/>
        <v>0</v>
      </c>
      <c r="G346" s="30"/>
      <c r="I346" s="9">
        <f t="shared" si="76"/>
        <v>18</v>
      </c>
      <c r="J346" s="17">
        <f>+'Merkez Stok'!C21</f>
        <v>0</v>
      </c>
      <c r="K346" s="5"/>
      <c r="L346" s="5"/>
      <c r="M346" s="24">
        <f t="shared" si="73"/>
        <v>0</v>
      </c>
      <c r="N346" s="30"/>
      <c r="O346" s="34"/>
      <c r="P346" s="9">
        <f t="shared" si="77"/>
        <v>18</v>
      </c>
      <c r="Q346" s="17">
        <f>+'Merkez Stok'!C21</f>
        <v>0</v>
      </c>
      <c r="R346" s="5"/>
      <c r="S346" s="5"/>
      <c r="T346" s="24">
        <f t="shared" si="74"/>
        <v>0</v>
      </c>
      <c r="U346" s="38"/>
      <c r="V346" s="30"/>
    </row>
    <row r="347" spans="2:22" ht="15" customHeight="1">
      <c r="B347" s="9">
        <f t="shared" si="75"/>
        <v>19</v>
      </c>
      <c r="C347" s="17">
        <f>+'Merkez Stok'!C22</f>
        <v>0</v>
      </c>
      <c r="D347" s="5"/>
      <c r="E347" s="5"/>
      <c r="F347" s="24">
        <f t="shared" si="72"/>
        <v>0</v>
      </c>
      <c r="G347" s="30"/>
      <c r="I347" s="9">
        <f t="shared" si="76"/>
        <v>19</v>
      </c>
      <c r="J347" s="17">
        <f>+'Merkez Stok'!C22</f>
        <v>0</v>
      </c>
      <c r="K347" s="5"/>
      <c r="L347" s="5"/>
      <c r="M347" s="24">
        <f t="shared" si="73"/>
        <v>0</v>
      </c>
      <c r="N347" s="30"/>
      <c r="O347" s="34"/>
      <c r="P347" s="9">
        <f t="shared" si="77"/>
        <v>19</v>
      </c>
      <c r="Q347" s="17">
        <f>+'Merkez Stok'!C22</f>
        <v>0</v>
      </c>
      <c r="R347" s="5"/>
      <c r="S347" s="5"/>
      <c r="T347" s="24">
        <f t="shared" si="74"/>
        <v>0</v>
      </c>
      <c r="U347" s="38"/>
      <c r="V347" s="30"/>
    </row>
    <row r="348" spans="2:22" ht="15" customHeight="1" thickBot="1">
      <c r="B348" s="18">
        <f t="shared" si="75"/>
        <v>20</v>
      </c>
      <c r="C348" s="17">
        <f>+'Merkez Stok'!C23</f>
        <v>0</v>
      </c>
      <c r="D348" s="20"/>
      <c r="E348" s="20"/>
      <c r="F348" s="25">
        <f t="shared" si="72"/>
        <v>0</v>
      </c>
      <c r="G348" s="30"/>
      <c r="I348" s="18">
        <f t="shared" si="76"/>
        <v>20</v>
      </c>
      <c r="J348" s="17">
        <f>+'Merkez Stok'!C23</f>
        <v>0</v>
      </c>
      <c r="K348" s="20"/>
      <c r="L348" s="20"/>
      <c r="M348" s="25">
        <f t="shared" si="73"/>
        <v>0</v>
      </c>
      <c r="N348" s="30"/>
      <c r="O348" s="34"/>
      <c r="P348" s="18">
        <f t="shared" si="77"/>
        <v>20</v>
      </c>
      <c r="Q348" s="17">
        <f>+'Merkez Stok'!C23</f>
        <v>0</v>
      </c>
      <c r="R348" s="20"/>
      <c r="S348" s="20"/>
      <c r="T348" s="25">
        <f t="shared" si="74"/>
        <v>0</v>
      </c>
      <c r="U348" s="38"/>
      <c r="V348" s="30"/>
    </row>
    <row r="349" spans="2:22" ht="22.5" customHeight="1" thickBot="1">
      <c r="B349" s="151" t="s">
        <v>8</v>
      </c>
      <c r="C349" s="152"/>
      <c r="D349" s="22">
        <f>SUM(D329:D348)</f>
        <v>0</v>
      </c>
      <c r="E349" s="22">
        <f>SUM(E329:E348)</f>
        <v>0</v>
      </c>
      <c r="F349" s="26">
        <f>SUM(F329:F348)</f>
        <v>0</v>
      </c>
      <c r="G349" s="23">
        <f>SUM(G329:G348)</f>
        <v>0</v>
      </c>
      <c r="I349" s="151" t="s">
        <v>8</v>
      </c>
      <c r="J349" s="152"/>
      <c r="K349" s="22">
        <f>SUM(K329:K348)</f>
        <v>0</v>
      </c>
      <c r="L349" s="22">
        <f>SUM(L329:L348)</f>
        <v>0</v>
      </c>
      <c r="M349" s="26">
        <f>SUM(M329:M348)</f>
        <v>0</v>
      </c>
      <c r="N349" s="23">
        <f>SUM(N329:N348)</f>
        <v>0</v>
      </c>
      <c r="O349" s="37"/>
      <c r="P349" s="151" t="s">
        <v>8</v>
      </c>
      <c r="Q349" s="152"/>
      <c r="R349" s="22">
        <f>SUM(R329:R348)</f>
        <v>0</v>
      </c>
      <c r="S349" s="22">
        <f>SUM(S329:S348)</f>
        <v>0</v>
      </c>
      <c r="T349" s="26">
        <f>SUM(T329:T348)</f>
        <v>0</v>
      </c>
      <c r="U349" s="26">
        <f>SUM(U329:U348)</f>
        <v>0</v>
      </c>
      <c r="V349" s="23">
        <f>SUM(V329:V348)</f>
        <v>0</v>
      </c>
    </row>
    <row r="350" spans="2:22" ht="22.5" customHeight="1" thickBot="1">
      <c r="B350" s="145" t="s">
        <v>28</v>
      </c>
      <c r="C350" s="146"/>
      <c r="D350" s="146"/>
      <c r="E350" s="146"/>
      <c r="F350" s="27"/>
      <c r="G350" s="31"/>
      <c r="I350" s="145" t="s">
        <v>28</v>
      </c>
      <c r="J350" s="146"/>
      <c r="K350" s="146"/>
      <c r="L350" s="146"/>
      <c r="M350" s="27"/>
      <c r="N350" s="31"/>
      <c r="O350" s="36"/>
      <c r="P350" s="145" t="s">
        <v>28</v>
      </c>
      <c r="Q350" s="146"/>
      <c r="R350" s="146"/>
      <c r="S350" s="146"/>
      <c r="T350" s="27"/>
      <c r="U350" s="39"/>
      <c r="V350" s="31"/>
    </row>
    <row r="353" spans="2:22" ht="16.5" customHeight="1" thickBot="1">
      <c r="B353" s="32">
        <f>+B326+1</f>
        <v>42443</v>
      </c>
    </row>
    <row r="354" spans="2:22" ht="24" customHeight="1" thickBot="1">
      <c r="B354" s="148" t="s">
        <v>20</v>
      </c>
      <c r="C354" s="149"/>
      <c r="D354" s="149"/>
      <c r="E354" s="149"/>
      <c r="F354" s="149"/>
      <c r="G354" s="150"/>
      <c r="I354" s="148" t="s">
        <v>21</v>
      </c>
      <c r="J354" s="149"/>
      <c r="K354" s="149"/>
      <c r="L354" s="149"/>
      <c r="M354" s="149"/>
      <c r="N354" s="150"/>
      <c r="O354" s="35"/>
      <c r="P354" s="148" t="s">
        <v>22</v>
      </c>
      <c r="Q354" s="149"/>
      <c r="R354" s="149"/>
      <c r="S354" s="149"/>
      <c r="T354" s="149"/>
      <c r="U354" s="150"/>
      <c r="V354" s="28"/>
    </row>
    <row r="355" spans="2:22" s="21" customFormat="1" ht="27.75" customHeight="1">
      <c r="B355" s="40" t="s">
        <v>3</v>
      </c>
      <c r="C355" s="41" t="s">
        <v>10</v>
      </c>
      <c r="D355" s="41" t="s">
        <v>23</v>
      </c>
      <c r="E355" s="41" t="s">
        <v>24</v>
      </c>
      <c r="F355" s="42" t="s">
        <v>25</v>
      </c>
      <c r="G355" s="43" t="s">
        <v>26</v>
      </c>
      <c r="I355" s="40" t="s">
        <v>3</v>
      </c>
      <c r="J355" s="41" t="s">
        <v>10</v>
      </c>
      <c r="K355" s="41" t="s">
        <v>23</v>
      </c>
      <c r="L355" s="41" t="s">
        <v>24</v>
      </c>
      <c r="M355" s="42" t="s">
        <v>25</v>
      </c>
      <c r="N355" s="43" t="s">
        <v>26</v>
      </c>
      <c r="O355" s="33"/>
      <c r="P355" s="40" t="s">
        <v>3</v>
      </c>
      <c r="Q355" s="41" t="s">
        <v>10</v>
      </c>
      <c r="R355" s="41" t="s">
        <v>23</v>
      </c>
      <c r="S355" s="41" t="s">
        <v>24</v>
      </c>
      <c r="T355" s="42" t="s">
        <v>25</v>
      </c>
      <c r="U355" s="44" t="s">
        <v>26</v>
      </c>
      <c r="V355" s="29" t="s">
        <v>27</v>
      </c>
    </row>
    <row r="356" spans="2:22" ht="15" customHeight="1">
      <c r="B356" s="9">
        <v>1</v>
      </c>
      <c r="C356" s="17" t="str">
        <f>+'Merkez Stok'!C4</f>
        <v>Z-Katlama 200 eded</v>
      </c>
      <c r="D356" s="5"/>
      <c r="E356" s="5"/>
      <c r="F356" s="24">
        <f>+D356*E356</f>
        <v>0</v>
      </c>
      <c r="G356" s="30"/>
      <c r="I356" s="9">
        <v>1</v>
      </c>
      <c r="J356" s="17" t="str">
        <f>+'Merkez Stok'!C4</f>
        <v>Z-Katlama 200 eded</v>
      </c>
      <c r="K356" s="5"/>
      <c r="L356" s="5"/>
      <c r="M356" s="24">
        <f>+K356*L356</f>
        <v>0</v>
      </c>
      <c r="N356" s="30"/>
      <c r="O356" s="34"/>
      <c r="P356" s="9">
        <v>1</v>
      </c>
      <c r="Q356" s="17" t="str">
        <f>+'Merkez Stok'!C4</f>
        <v>Z-Katlama 200 eded</v>
      </c>
      <c r="R356" s="5"/>
      <c r="S356" s="5"/>
      <c r="T356" s="24">
        <f>+R356*S356</f>
        <v>0</v>
      </c>
      <c r="U356" s="38"/>
      <c r="V356" s="30"/>
    </row>
    <row r="357" spans="2:22" ht="15" customHeight="1">
      <c r="B357" s="9">
        <f>+B356+1</f>
        <v>2</v>
      </c>
      <c r="C357" s="17">
        <f>+'Merkez Stok'!C5</f>
        <v>0</v>
      </c>
      <c r="D357" s="5"/>
      <c r="E357" s="5"/>
      <c r="F357" s="24">
        <f t="shared" ref="F357:F375" si="78">+D357*E357</f>
        <v>0</v>
      </c>
      <c r="G357" s="30"/>
      <c r="I357" s="9">
        <f>+I356+1</f>
        <v>2</v>
      </c>
      <c r="J357" s="17">
        <f>+'Merkez Stok'!C5</f>
        <v>0</v>
      </c>
      <c r="K357" s="5"/>
      <c r="L357" s="5"/>
      <c r="M357" s="24">
        <f t="shared" ref="M357:M375" si="79">+K357*L357</f>
        <v>0</v>
      </c>
      <c r="N357" s="30"/>
      <c r="O357" s="34"/>
      <c r="P357" s="9">
        <f>+P356+1</f>
        <v>2</v>
      </c>
      <c r="Q357" s="17">
        <f>+'Merkez Stok'!C5</f>
        <v>0</v>
      </c>
      <c r="R357" s="5"/>
      <c r="S357" s="5"/>
      <c r="T357" s="24">
        <f t="shared" ref="T357:T375" si="80">+R357*S357</f>
        <v>0</v>
      </c>
      <c r="U357" s="38"/>
      <c r="V357" s="30"/>
    </row>
    <row r="358" spans="2:22" ht="15" customHeight="1">
      <c r="B358" s="9">
        <f t="shared" ref="B358:B375" si="81">+B357+1</f>
        <v>3</v>
      </c>
      <c r="C358" s="17">
        <f>+'Merkez Stok'!C6</f>
        <v>0</v>
      </c>
      <c r="D358" s="5"/>
      <c r="E358" s="5"/>
      <c r="F358" s="24">
        <f t="shared" si="78"/>
        <v>0</v>
      </c>
      <c r="G358" s="30"/>
      <c r="I358" s="9">
        <f t="shared" ref="I358:I375" si="82">+I357+1</f>
        <v>3</v>
      </c>
      <c r="J358" s="17">
        <f>+'Merkez Stok'!C6</f>
        <v>0</v>
      </c>
      <c r="K358" s="5"/>
      <c r="L358" s="5"/>
      <c r="M358" s="24">
        <f t="shared" si="79"/>
        <v>0</v>
      </c>
      <c r="N358" s="30"/>
      <c r="O358" s="34"/>
      <c r="P358" s="9">
        <f t="shared" ref="P358:P375" si="83">+P357+1</f>
        <v>3</v>
      </c>
      <c r="Q358" s="17">
        <f>+'Merkez Stok'!C6</f>
        <v>0</v>
      </c>
      <c r="R358" s="5"/>
      <c r="S358" s="5"/>
      <c r="T358" s="24">
        <f t="shared" si="80"/>
        <v>0</v>
      </c>
      <c r="U358" s="38"/>
      <c r="V358" s="30"/>
    </row>
    <row r="359" spans="2:22" ht="15" customHeight="1">
      <c r="B359" s="9">
        <f t="shared" si="81"/>
        <v>4</v>
      </c>
      <c r="C359" s="17">
        <f>+'Merkez Stok'!C7</f>
        <v>0</v>
      </c>
      <c r="D359" s="5"/>
      <c r="E359" s="5"/>
      <c r="F359" s="24">
        <f t="shared" si="78"/>
        <v>0</v>
      </c>
      <c r="G359" s="30"/>
      <c r="I359" s="9">
        <f t="shared" si="82"/>
        <v>4</v>
      </c>
      <c r="J359" s="17">
        <f>+'Merkez Stok'!C7</f>
        <v>0</v>
      </c>
      <c r="K359" s="5"/>
      <c r="L359" s="5"/>
      <c r="M359" s="24">
        <f t="shared" si="79"/>
        <v>0</v>
      </c>
      <c r="N359" s="30"/>
      <c r="O359" s="34"/>
      <c r="P359" s="9">
        <f t="shared" si="83"/>
        <v>4</v>
      </c>
      <c r="Q359" s="17">
        <f>+'Merkez Stok'!C7</f>
        <v>0</v>
      </c>
      <c r="R359" s="5"/>
      <c r="S359" s="5"/>
      <c r="T359" s="24">
        <f t="shared" si="80"/>
        <v>0</v>
      </c>
      <c r="U359" s="38"/>
      <c r="V359" s="30"/>
    </row>
    <row r="360" spans="2:22" ht="15" customHeight="1">
      <c r="B360" s="9">
        <f t="shared" si="81"/>
        <v>5</v>
      </c>
      <c r="C360" s="17">
        <f>+'Merkez Stok'!C8</f>
        <v>0</v>
      </c>
      <c r="D360" s="5"/>
      <c r="E360" s="5"/>
      <c r="F360" s="24">
        <f t="shared" si="78"/>
        <v>0</v>
      </c>
      <c r="G360" s="30"/>
      <c r="I360" s="9">
        <f t="shared" si="82"/>
        <v>5</v>
      </c>
      <c r="J360" s="17">
        <f>+'Merkez Stok'!C8</f>
        <v>0</v>
      </c>
      <c r="K360" s="5"/>
      <c r="L360" s="5"/>
      <c r="M360" s="24">
        <f t="shared" si="79"/>
        <v>0</v>
      </c>
      <c r="N360" s="30"/>
      <c r="O360" s="34"/>
      <c r="P360" s="9">
        <f t="shared" si="83"/>
        <v>5</v>
      </c>
      <c r="Q360" s="17">
        <f>+'Merkez Stok'!C8</f>
        <v>0</v>
      </c>
      <c r="R360" s="5"/>
      <c r="S360" s="5"/>
      <c r="T360" s="24">
        <f t="shared" si="80"/>
        <v>0</v>
      </c>
      <c r="U360" s="38"/>
      <c r="V360" s="30"/>
    </row>
    <row r="361" spans="2:22" ht="15" customHeight="1">
      <c r="B361" s="9">
        <f t="shared" si="81"/>
        <v>6</v>
      </c>
      <c r="C361" s="17">
        <f>+'Merkez Stok'!C9</f>
        <v>0</v>
      </c>
      <c r="D361" s="5"/>
      <c r="E361" s="5"/>
      <c r="F361" s="24">
        <f t="shared" si="78"/>
        <v>0</v>
      </c>
      <c r="G361" s="30"/>
      <c r="I361" s="9">
        <f t="shared" si="82"/>
        <v>6</v>
      </c>
      <c r="J361" s="17">
        <f>+'Merkez Stok'!C9</f>
        <v>0</v>
      </c>
      <c r="K361" s="5"/>
      <c r="L361" s="5"/>
      <c r="M361" s="24">
        <f t="shared" si="79"/>
        <v>0</v>
      </c>
      <c r="N361" s="30"/>
      <c r="O361" s="34"/>
      <c r="P361" s="9">
        <f t="shared" si="83"/>
        <v>6</v>
      </c>
      <c r="Q361" s="17">
        <f>+'Merkez Stok'!C9</f>
        <v>0</v>
      </c>
      <c r="R361" s="5"/>
      <c r="S361" s="5"/>
      <c r="T361" s="24">
        <f t="shared" si="80"/>
        <v>0</v>
      </c>
      <c r="U361" s="38"/>
      <c r="V361" s="30"/>
    </row>
    <row r="362" spans="2:22" ht="15" customHeight="1">
      <c r="B362" s="9">
        <f t="shared" si="81"/>
        <v>7</v>
      </c>
      <c r="C362" s="17">
        <f>+'Merkez Stok'!C10</f>
        <v>0</v>
      </c>
      <c r="D362" s="5"/>
      <c r="E362" s="5"/>
      <c r="F362" s="24">
        <f t="shared" si="78"/>
        <v>0</v>
      </c>
      <c r="G362" s="30"/>
      <c r="I362" s="9">
        <f t="shared" si="82"/>
        <v>7</v>
      </c>
      <c r="J362" s="17">
        <f>+'Merkez Stok'!C10</f>
        <v>0</v>
      </c>
      <c r="K362" s="5"/>
      <c r="L362" s="5"/>
      <c r="M362" s="24">
        <f t="shared" si="79"/>
        <v>0</v>
      </c>
      <c r="N362" s="30"/>
      <c r="O362" s="34"/>
      <c r="P362" s="9">
        <f t="shared" si="83"/>
        <v>7</v>
      </c>
      <c r="Q362" s="17">
        <f>+'Merkez Stok'!C10</f>
        <v>0</v>
      </c>
      <c r="R362" s="5"/>
      <c r="S362" s="5"/>
      <c r="T362" s="24">
        <f t="shared" si="80"/>
        <v>0</v>
      </c>
      <c r="U362" s="38"/>
      <c r="V362" s="30"/>
    </row>
    <row r="363" spans="2:22" ht="15" customHeight="1">
      <c r="B363" s="9">
        <f t="shared" si="81"/>
        <v>8</v>
      </c>
      <c r="C363" s="17">
        <f>+'Merkez Stok'!C11</f>
        <v>0</v>
      </c>
      <c r="D363" s="5"/>
      <c r="E363" s="5"/>
      <c r="F363" s="24">
        <f t="shared" si="78"/>
        <v>0</v>
      </c>
      <c r="G363" s="30"/>
      <c r="I363" s="9">
        <f t="shared" si="82"/>
        <v>8</v>
      </c>
      <c r="J363" s="17">
        <f>+'Merkez Stok'!C11</f>
        <v>0</v>
      </c>
      <c r="K363" s="5"/>
      <c r="L363" s="5"/>
      <c r="M363" s="24">
        <f t="shared" si="79"/>
        <v>0</v>
      </c>
      <c r="N363" s="30"/>
      <c r="O363" s="34"/>
      <c r="P363" s="9">
        <f t="shared" si="83"/>
        <v>8</v>
      </c>
      <c r="Q363" s="17">
        <f>+'Merkez Stok'!C11</f>
        <v>0</v>
      </c>
      <c r="R363" s="5"/>
      <c r="S363" s="5"/>
      <c r="T363" s="24">
        <f t="shared" si="80"/>
        <v>0</v>
      </c>
      <c r="U363" s="38"/>
      <c r="V363" s="30"/>
    </row>
    <row r="364" spans="2:22" ht="15" customHeight="1">
      <c r="B364" s="9">
        <f t="shared" si="81"/>
        <v>9</v>
      </c>
      <c r="C364" s="17">
        <f>+'Merkez Stok'!C12</f>
        <v>0</v>
      </c>
      <c r="D364" s="5"/>
      <c r="E364" s="5"/>
      <c r="F364" s="24">
        <f t="shared" si="78"/>
        <v>0</v>
      </c>
      <c r="G364" s="30"/>
      <c r="I364" s="9">
        <f t="shared" si="82"/>
        <v>9</v>
      </c>
      <c r="J364" s="17">
        <f>+'Merkez Stok'!C12</f>
        <v>0</v>
      </c>
      <c r="K364" s="5"/>
      <c r="L364" s="5"/>
      <c r="M364" s="24">
        <f t="shared" si="79"/>
        <v>0</v>
      </c>
      <c r="N364" s="30"/>
      <c r="O364" s="34"/>
      <c r="P364" s="9">
        <f t="shared" si="83"/>
        <v>9</v>
      </c>
      <c r="Q364" s="17">
        <f>+'Merkez Stok'!C12</f>
        <v>0</v>
      </c>
      <c r="R364" s="5"/>
      <c r="S364" s="5"/>
      <c r="T364" s="24">
        <f t="shared" si="80"/>
        <v>0</v>
      </c>
      <c r="U364" s="38"/>
      <c r="V364" s="30"/>
    </row>
    <row r="365" spans="2:22" ht="15" customHeight="1">
      <c r="B365" s="9">
        <f t="shared" si="81"/>
        <v>10</v>
      </c>
      <c r="C365" s="17">
        <f>+'Merkez Stok'!C13</f>
        <v>0</v>
      </c>
      <c r="D365" s="5"/>
      <c r="E365" s="5"/>
      <c r="F365" s="24">
        <f t="shared" si="78"/>
        <v>0</v>
      </c>
      <c r="G365" s="30"/>
      <c r="I365" s="9">
        <f t="shared" si="82"/>
        <v>10</v>
      </c>
      <c r="J365" s="17">
        <f>+'Merkez Stok'!C13</f>
        <v>0</v>
      </c>
      <c r="K365" s="5"/>
      <c r="L365" s="5"/>
      <c r="M365" s="24">
        <f t="shared" si="79"/>
        <v>0</v>
      </c>
      <c r="N365" s="30"/>
      <c r="O365" s="34"/>
      <c r="P365" s="9">
        <f t="shared" si="83"/>
        <v>10</v>
      </c>
      <c r="Q365" s="17">
        <f>+'Merkez Stok'!C13</f>
        <v>0</v>
      </c>
      <c r="R365" s="5"/>
      <c r="S365" s="5"/>
      <c r="T365" s="24">
        <f t="shared" si="80"/>
        <v>0</v>
      </c>
      <c r="U365" s="38"/>
      <c r="V365" s="30"/>
    </row>
    <row r="366" spans="2:22" ht="15" customHeight="1">
      <c r="B366" s="9">
        <f t="shared" si="81"/>
        <v>11</v>
      </c>
      <c r="C366" s="17">
        <f>+'Merkez Stok'!C14</f>
        <v>0</v>
      </c>
      <c r="D366" s="5"/>
      <c r="E366" s="5"/>
      <c r="F366" s="24">
        <f t="shared" si="78"/>
        <v>0</v>
      </c>
      <c r="G366" s="30"/>
      <c r="I366" s="9">
        <f t="shared" si="82"/>
        <v>11</v>
      </c>
      <c r="J366" s="17">
        <f>+'Merkez Stok'!C14</f>
        <v>0</v>
      </c>
      <c r="K366" s="5"/>
      <c r="L366" s="5"/>
      <c r="M366" s="24">
        <f t="shared" si="79"/>
        <v>0</v>
      </c>
      <c r="N366" s="30"/>
      <c r="O366" s="34"/>
      <c r="P366" s="9">
        <f t="shared" si="83"/>
        <v>11</v>
      </c>
      <c r="Q366" s="17">
        <f>+'Merkez Stok'!C14</f>
        <v>0</v>
      </c>
      <c r="R366" s="5"/>
      <c r="S366" s="5"/>
      <c r="T366" s="24">
        <f t="shared" si="80"/>
        <v>0</v>
      </c>
      <c r="U366" s="38"/>
      <c r="V366" s="30"/>
    </row>
    <row r="367" spans="2:22" ht="15" customHeight="1">
      <c r="B367" s="9">
        <f t="shared" si="81"/>
        <v>12</v>
      </c>
      <c r="C367" s="17">
        <f>+'Merkez Stok'!C15</f>
        <v>0</v>
      </c>
      <c r="D367" s="5"/>
      <c r="E367" s="5"/>
      <c r="F367" s="24">
        <f t="shared" si="78"/>
        <v>0</v>
      </c>
      <c r="G367" s="30"/>
      <c r="I367" s="9">
        <f t="shared" si="82"/>
        <v>12</v>
      </c>
      <c r="J367" s="17">
        <f>+'Merkez Stok'!C15</f>
        <v>0</v>
      </c>
      <c r="K367" s="5"/>
      <c r="L367" s="5"/>
      <c r="M367" s="24">
        <f t="shared" si="79"/>
        <v>0</v>
      </c>
      <c r="N367" s="30"/>
      <c r="O367" s="34"/>
      <c r="P367" s="9">
        <f t="shared" si="83"/>
        <v>12</v>
      </c>
      <c r="Q367" s="17">
        <f>+'Merkez Stok'!C15</f>
        <v>0</v>
      </c>
      <c r="R367" s="5"/>
      <c r="S367" s="5"/>
      <c r="T367" s="24">
        <f t="shared" si="80"/>
        <v>0</v>
      </c>
      <c r="U367" s="38"/>
      <c r="V367" s="30"/>
    </row>
    <row r="368" spans="2:22" ht="15" customHeight="1">
      <c r="B368" s="9">
        <f t="shared" si="81"/>
        <v>13</v>
      </c>
      <c r="C368" s="17">
        <f>+'Merkez Stok'!C16</f>
        <v>0</v>
      </c>
      <c r="D368" s="5"/>
      <c r="E368" s="5"/>
      <c r="F368" s="24">
        <f t="shared" si="78"/>
        <v>0</v>
      </c>
      <c r="G368" s="30"/>
      <c r="I368" s="9">
        <f t="shared" si="82"/>
        <v>13</v>
      </c>
      <c r="J368" s="17">
        <f>+'Merkez Stok'!C16</f>
        <v>0</v>
      </c>
      <c r="K368" s="5"/>
      <c r="L368" s="5"/>
      <c r="M368" s="24">
        <f t="shared" si="79"/>
        <v>0</v>
      </c>
      <c r="N368" s="30"/>
      <c r="O368" s="34"/>
      <c r="P368" s="9">
        <f t="shared" si="83"/>
        <v>13</v>
      </c>
      <c r="Q368" s="17">
        <f>+'Merkez Stok'!C16</f>
        <v>0</v>
      </c>
      <c r="R368" s="5"/>
      <c r="S368" s="5"/>
      <c r="T368" s="24">
        <f t="shared" si="80"/>
        <v>0</v>
      </c>
      <c r="U368" s="38"/>
      <c r="V368" s="30"/>
    </row>
    <row r="369" spans="2:22" ht="15" customHeight="1">
      <c r="B369" s="9">
        <f t="shared" si="81"/>
        <v>14</v>
      </c>
      <c r="C369" s="17">
        <f>+'Merkez Stok'!C17</f>
        <v>0</v>
      </c>
      <c r="D369" s="5"/>
      <c r="E369" s="5"/>
      <c r="F369" s="24">
        <f t="shared" si="78"/>
        <v>0</v>
      </c>
      <c r="G369" s="30"/>
      <c r="I369" s="9">
        <f t="shared" si="82"/>
        <v>14</v>
      </c>
      <c r="J369" s="17">
        <f>+'Merkez Stok'!C17</f>
        <v>0</v>
      </c>
      <c r="K369" s="5"/>
      <c r="L369" s="5"/>
      <c r="M369" s="24">
        <f t="shared" si="79"/>
        <v>0</v>
      </c>
      <c r="N369" s="30"/>
      <c r="O369" s="34"/>
      <c r="P369" s="9">
        <f t="shared" si="83"/>
        <v>14</v>
      </c>
      <c r="Q369" s="17">
        <f>+'Merkez Stok'!C17</f>
        <v>0</v>
      </c>
      <c r="R369" s="5"/>
      <c r="S369" s="5"/>
      <c r="T369" s="24">
        <f t="shared" si="80"/>
        <v>0</v>
      </c>
      <c r="U369" s="38"/>
      <c r="V369" s="30"/>
    </row>
    <row r="370" spans="2:22" ht="15" customHeight="1">
      <c r="B370" s="9">
        <f t="shared" si="81"/>
        <v>15</v>
      </c>
      <c r="C370" s="17">
        <f>+'Merkez Stok'!C18</f>
        <v>0</v>
      </c>
      <c r="D370" s="5"/>
      <c r="E370" s="5"/>
      <c r="F370" s="24">
        <f t="shared" si="78"/>
        <v>0</v>
      </c>
      <c r="G370" s="30"/>
      <c r="I370" s="9">
        <f t="shared" si="82"/>
        <v>15</v>
      </c>
      <c r="J370" s="17">
        <f>+'Merkez Stok'!C18</f>
        <v>0</v>
      </c>
      <c r="K370" s="5"/>
      <c r="L370" s="5"/>
      <c r="M370" s="24">
        <f t="shared" si="79"/>
        <v>0</v>
      </c>
      <c r="N370" s="30"/>
      <c r="O370" s="34"/>
      <c r="P370" s="9">
        <f t="shared" si="83"/>
        <v>15</v>
      </c>
      <c r="Q370" s="17">
        <f>+'Merkez Stok'!C18</f>
        <v>0</v>
      </c>
      <c r="R370" s="5"/>
      <c r="S370" s="5"/>
      <c r="T370" s="24">
        <f t="shared" si="80"/>
        <v>0</v>
      </c>
      <c r="U370" s="38"/>
      <c r="V370" s="30"/>
    </row>
    <row r="371" spans="2:22" ht="15" customHeight="1">
      <c r="B371" s="9">
        <f t="shared" si="81"/>
        <v>16</v>
      </c>
      <c r="C371" s="17">
        <f>+'Merkez Stok'!C19</f>
        <v>0</v>
      </c>
      <c r="D371" s="5"/>
      <c r="E371" s="5"/>
      <c r="F371" s="24">
        <f t="shared" si="78"/>
        <v>0</v>
      </c>
      <c r="G371" s="30"/>
      <c r="I371" s="9">
        <f t="shared" si="82"/>
        <v>16</v>
      </c>
      <c r="J371" s="17">
        <f>+'Merkez Stok'!C19</f>
        <v>0</v>
      </c>
      <c r="K371" s="5"/>
      <c r="L371" s="5"/>
      <c r="M371" s="24">
        <f t="shared" si="79"/>
        <v>0</v>
      </c>
      <c r="N371" s="30"/>
      <c r="O371" s="34"/>
      <c r="P371" s="9">
        <f t="shared" si="83"/>
        <v>16</v>
      </c>
      <c r="Q371" s="17">
        <f>+'Merkez Stok'!C19</f>
        <v>0</v>
      </c>
      <c r="R371" s="5"/>
      <c r="S371" s="5"/>
      <c r="T371" s="24">
        <f t="shared" si="80"/>
        <v>0</v>
      </c>
      <c r="U371" s="38"/>
      <c r="V371" s="30"/>
    </row>
    <row r="372" spans="2:22" ht="15" customHeight="1">
      <c r="B372" s="9">
        <f t="shared" si="81"/>
        <v>17</v>
      </c>
      <c r="C372" s="17">
        <f>+'Merkez Stok'!C20</f>
        <v>0</v>
      </c>
      <c r="D372" s="5"/>
      <c r="E372" s="5"/>
      <c r="F372" s="24">
        <f t="shared" si="78"/>
        <v>0</v>
      </c>
      <c r="G372" s="30"/>
      <c r="I372" s="9">
        <f t="shared" si="82"/>
        <v>17</v>
      </c>
      <c r="J372" s="17">
        <f>+'Merkez Stok'!C20</f>
        <v>0</v>
      </c>
      <c r="K372" s="5"/>
      <c r="L372" s="5"/>
      <c r="M372" s="24">
        <f t="shared" si="79"/>
        <v>0</v>
      </c>
      <c r="N372" s="30"/>
      <c r="O372" s="34"/>
      <c r="P372" s="9">
        <f t="shared" si="83"/>
        <v>17</v>
      </c>
      <c r="Q372" s="17">
        <f>+'Merkez Stok'!C20</f>
        <v>0</v>
      </c>
      <c r="R372" s="5"/>
      <c r="S372" s="5"/>
      <c r="T372" s="24">
        <f t="shared" si="80"/>
        <v>0</v>
      </c>
      <c r="U372" s="38"/>
      <c r="V372" s="30"/>
    </row>
    <row r="373" spans="2:22" ht="15" customHeight="1">
      <c r="B373" s="9">
        <f t="shared" si="81"/>
        <v>18</v>
      </c>
      <c r="C373" s="17">
        <f>+'Merkez Stok'!C21</f>
        <v>0</v>
      </c>
      <c r="D373" s="5"/>
      <c r="E373" s="5"/>
      <c r="F373" s="24">
        <f t="shared" si="78"/>
        <v>0</v>
      </c>
      <c r="G373" s="30"/>
      <c r="I373" s="9">
        <f t="shared" si="82"/>
        <v>18</v>
      </c>
      <c r="J373" s="17">
        <f>+'Merkez Stok'!C21</f>
        <v>0</v>
      </c>
      <c r="K373" s="5"/>
      <c r="L373" s="5"/>
      <c r="M373" s="24">
        <f t="shared" si="79"/>
        <v>0</v>
      </c>
      <c r="N373" s="30"/>
      <c r="O373" s="34"/>
      <c r="P373" s="9">
        <f t="shared" si="83"/>
        <v>18</v>
      </c>
      <c r="Q373" s="17">
        <f>+'Merkez Stok'!C21</f>
        <v>0</v>
      </c>
      <c r="R373" s="5"/>
      <c r="S373" s="5"/>
      <c r="T373" s="24">
        <f t="shared" si="80"/>
        <v>0</v>
      </c>
      <c r="U373" s="38"/>
      <c r="V373" s="30"/>
    </row>
    <row r="374" spans="2:22" ht="15" customHeight="1">
      <c r="B374" s="9">
        <f t="shared" si="81"/>
        <v>19</v>
      </c>
      <c r="C374" s="17">
        <f>+'Merkez Stok'!C22</f>
        <v>0</v>
      </c>
      <c r="D374" s="5"/>
      <c r="E374" s="5"/>
      <c r="F374" s="24">
        <f t="shared" si="78"/>
        <v>0</v>
      </c>
      <c r="G374" s="30"/>
      <c r="I374" s="9">
        <f t="shared" si="82"/>
        <v>19</v>
      </c>
      <c r="J374" s="17">
        <f>+'Merkez Stok'!C22</f>
        <v>0</v>
      </c>
      <c r="K374" s="5"/>
      <c r="L374" s="5"/>
      <c r="M374" s="24">
        <f t="shared" si="79"/>
        <v>0</v>
      </c>
      <c r="N374" s="30"/>
      <c r="O374" s="34"/>
      <c r="P374" s="9">
        <f t="shared" si="83"/>
        <v>19</v>
      </c>
      <c r="Q374" s="17">
        <f>+'Merkez Stok'!C22</f>
        <v>0</v>
      </c>
      <c r="R374" s="5"/>
      <c r="S374" s="5"/>
      <c r="T374" s="24">
        <f t="shared" si="80"/>
        <v>0</v>
      </c>
      <c r="U374" s="38"/>
      <c r="V374" s="30"/>
    </row>
    <row r="375" spans="2:22" ht="15" customHeight="1" thickBot="1">
      <c r="B375" s="18">
        <f t="shared" si="81"/>
        <v>20</v>
      </c>
      <c r="C375" s="17">
        <f>+'Merkez Stok'!C23</f>
        <v>0</v>
      </c>
      <c r="D375" s="20"/>
      <c r="E375" s="20"/>
      <c r="F375" s="25">
        <f t="shared" si="78"/>
        <v>0</v>
      </c>
      <c r="G375" s="30"/>
      <c r="I375" s="18">
        <f t="shared" si="82"/>
        <v>20</v>
      </c>
      <c r="J375" s="17">
        <f>+'Merkez Stok'!C23</f>
        <v>0</v>
      </c>
      <c r="K375" s="20"/>
      <c r="L375" s="20"/>
      <c r="M375" s="25">
        <f t="shared" si="79"/>
        <v>0</v>
      </c>
      <c r="N375" s="30"/>
      <c r="O375" s="34"/>
      <c r="P375" s="18">
        <f t="shared" si="83"/>
        <v>20</v>
      </c>
      <c r="Q375" s="17">
        <f>+'Merkez Stok'!C23</f>
        <v>0</v>
      </c>
      <c r="R375" s="20"/>
      <c r="S375" s="20"/>
      <c r="T375" s="25">
        <f t="shared" si="80"/>
        <v>0</v>
      </c>
      <c r="U375" s="38"/>
      <c r="V375" s="30"/>
    </row>
    <row r="376" spans="2:22" ht="22.5" customHeight="1" thickBot="1">
      <c r="B376" s="151" t="s">
        <v>8</v>
      </c>
      <c r="C376" s="152"/>
      <c r="D376" s="22">
        <f>SUM(D356:D375)</f>
        <v>0</v>
      </c>
      <c r="E376" s="22">
        <f>SUM(E356:E375)</f>
        <v>0</v>
      </c>
      <c r="F376" s="26">
        <f>SUM(F356:F375)</f>
        <v>0</v>
      </c>
      <c r="G376" s="23">
        <f>SUM(G356:G375)</f>
        <v>0</v>
      </c>
      <c r="I376" s="151" t="s">
        <v>8</v>
      </c>
      <c r="J376" s="152"/>
      <c r="K376" s="22">
        <f>SUM(K356:K375)</f>
        <v>0</v>
      </c>
      <c r="L376" s="22">
        <f>SUM(L356:L375)</f>
        <v>0</v>
      </c>
      <c r="M376" s="26">
        <f>SUM(M356:M375)</f>
        <v>0</v>
      </c>
      <c r="N376" s="23">
        <f>SUM(N356:N375)</f>
        <v>0</v>
      </c>
      <c r="O376" s="37"/>
      <c r="P376" s="151" t="s">
        <v>8</v>
      </c>
      <c r="Q376" s="152"/>
      <c r="R376" s="22">
        <f>SUM(R356:R375)</f>
        <v>0</v>
      </c>
      <c r="S376" s="22">
        <f>SUM(S356:S375)</f>
        <v>0</v>
      </c>
      <c r="T376" s="26">
        <f>SUM(T356:T375)</f>
        <v>0</v>
      </c>
      <c r="U376" s="26">
        <f>SUM(U356:U375)</f>
        <v>0</v>
      </c>
      <c r="V376" s="23">
        <f>SUM(V356:V375)</f>
        <v>0</v>
      </c>
    </row>
    <row r="377" spans="2:22" ht="22.5" customHeight="1" thickBot="1">
      <c r="B377" s="145" t="s">
        <v>28</v>
      </c>
      <c r="C377" s="146"/>
      <c r="D377" s="146"/>
      <c r="E377" s="146"/>
      <c r="F377" s="27"/>
      <c r="G377" s="31"/>
      <c r="I377" s="145" t="s">
        <v>28</v>
      </c>
      <c r="J377" s="146"/>
      <c r="K377" s="146"/>
      <c r="L377" s="146"/>
      <c r="M377" s="27"/>
      <c r="N377" s="31"/>
      <c r="O377" s="36"/>
      <c r="P377" s="145" t="s">
        <v>28</v>
      </c>
      <c r="Q377" s="146"/>
      <c r="R377" s="146"/>
      <c r="S377" s="146"/>
      <c r="T377" s="27"/>
      <c r="U377" s="39"/>
      <c r="V377" s="31"/>
    </row>
    <row r="380" spans="2:22" ht="16.5" customHeight="1" thickBot="1">
      <c r="B380" s="32">
        <f>+B353+1</f>
        <v>42444</v>
      </c>
    </row>
    <row r="381" spans="2:22" ht="24" customHeight="1" thickBot="1">
      <c r="B381" s="148" t="s">
        <v>20</v>
      </c>
      <c r="C381" s="149"/>
      <c r="D381" s="149"/>
      <c r="E381" s="149"/>
      <c r="F381" s="149"/>
      <c r="G381" s="150"/>
      <c r="I381" s="148" t="s">
        <v>21</v>
      </c>
      <c r="J381" s="149"/>
      <c r="K381" s="149"/>
      <c r="L381" s="149"/>
      <c r="M381" s="149"/>
      <c r="N381" s="150"/>
      <c r="O381" s="35"/>
      <c r="P381" s="148" t="s">
        <v>22</v>
      </c>
      <c r="Q381" s="149"/>
      <c r="R381" s="149"/>
      <c r="S381" s="149"/>
      <c r="T381" s="149"/>
      <c r="U381" s="150"/>
      <c r="V381" s="28"/>
    </row>
    <row r="382" spans="2:22" s="21" customFormat="1" ht="27.75" customHeight="1">
      <c r="B382" s="40" t="s">
        <v>3</v>
      </c>
      <c r="C382" s="41" t="s">
        <v>10</v>
      </c>
      <c r="D382" s="41" t="s">
        <v>23</v>
      </c>
      <c r="E382" s="41" t="s">
        <v>24</v>
      </c>
      <c r="F382" s="42" t="s">
        <v>25</v>
      </c>
      <c r="G382" s="43" t="s">
        <v>26</v>
      </c>
      <c r="I382" s="40" t="s">
        <v>3</v>
      </c>
      <c r="J382" s="41" t="s">
        <v>10</v>
      </c>
      <c r="K382" s="41" t="s">
        <v>23</v>
      </c>
      <c r="L382" s="41" t="s">
        <v>24</v>
      </c>
      <c r="M382" s="42" t="s">
        <v>25</v>
      </c>
      <c r="N382" s="43" t="s">
        <v>26</v>
      </c>
      <c r="O382" s="33"/>
      <c r="P382" s="40" t="s">
        <v>3</v>
      </c>
      <c r="Q382" s="41" t="s">
        <v>10</v>
      </c>
      <c r="R382" s="41" t="s">
        <v>23</v>
      </c>
      <c r="S382" s="41" t="s">
        <v>24</v>
      </c>
      <c r="T382" s="42" t="s">
        <v>25</v>
      </c>
      <c r="U382" s="44" t="s">
        <v>26</v>
      </c>
      <c r="V382" s="29" t="s">
        <v>27</v>
      </c>
    </row>
    <row r="383" spans="2:22" ht="15" customHeight="1">
      <c r="B383" s="9">
        <v>1</v>
      </c>
      <c r="C383" s="17" t="str">
        <f>+'Merkez Stok'!C4</f>
        <v>Z-Katlama 200 eded</v>
      </c>
      <c r="D383" s="5"/>
      <c r="E383" s="5"/>
      <c r="F383" s="24">
        <f>+D383*E383</f>
        <v>0</v>
      </c>
      <c r="G383" s="30"/>
      <c r="I383" s="9">
        <v>1</v>
      </c>
      <c r="J383" s="17" t="str">
        <f>+'Merkez Stok'!C4</f>
        <v>Z-Katlama 200 eded</v>
      </c>
      <c r="K383" s="5"/>
      <c r="L383" s="5"/>
      <c r="M383" s="24">
        <f>+K383*L383</f>
        <v>0</v>
      </c>
      <c r="N383" s="30"/>
      <c r="O383" s="34"/>
      <c r="P383" s="9">
        <v>1</v>
      </c>
      <c r="Q383" s="17" t="str">
        <f>+'Merkez Stok'!C4</f>
        <v>Z-Katlama 200 eded</v>
      </c>
      <c r="R383" s="5"/>
      <c r="S383" s="5"/>
      <c r="T383" s="24">
        <f>+R383*S383</f>
        <v>0</v>
      </c>
      <c r="U383" s="38"/>
      <c r="V383" s="30"/>
    </row>
    <row r="384" spans="2:22" ht="15" customHeight="1">
      <c r="B384" s="9">
        <f>+B383+1</f>
        <v>2</v>
      </c>
      <c r="C384" s="17">
        <f>+'Merkez Stok'!C5</f>
        <v>0</v>
      </c>
      <c r="D384" s="5"/>
      <c r="E384" s="5"/>
      <c r="F384" s="24">
        <f t="shared" ref="F384:F402" si="84">+D384*E384</f>
        <v>0</v>
      </c>
      <c r="G384" s="30"/>
      <c r="I384" s="9">
        <f>+I383+1</f>
        <v>2</v>
      </c>
      <c r="J384" s="17">
        <f>+'Merkez Stok'!C5</f>
        <v>0</v>
      </c>
      <c r="K384" s="5">
        <v>360</v>
      </c>
      <c r="L384" s="5">
        <v>1.4</v>
      </c>
      <c r="M384" s="24">
        <f t="shared" ref="M384:M402" si="85">+K384*L384</f>
        <v>503.99999999999994</v>
      </c>
      <c r="N384" s="30">
        <v>360</v>
      </c>
      <c r="O384" s="34"/>
      <c r="P384" s="9">
        <f>+P383+1</f>
        <v>2</v>
      </c>
      <c r="Q384" s="17">
        <f>+'Merkez Stok'!C5</f>
        <v>0</v>
      </c>
      <c r="R384" s="5"/>
      <c r="S384" s="5"/>
      <c r="T384" s="24">
        <f t="shared" ref="T384:T402" si="86">+R384*S384</f>
        <v>0</v>
      </c>
      <c r="U384" s="38"/>
      <c r="V384" s="30"/>
    </row>
    <row r="385" spans="2:22" ht="15" customHeight="1">
      <c r="B385" s="9">
        <f t="shared" ref="B385:B402" si="87">+B384+1</f>
        <v>3</v>
      </c>
      <c r="C385" s="17">
        <f>+'Merkez Stok'!C6</f>
        <v>0</v>
      </c>
      <c r="D385" s="5"/>
      <c r="E385" s="5"/>
      <c r="F385" s="24">
        <f t="shared" si="84"/>
        <v>0</v>
      </c>
      <c r="G385" s="30"/>
      <c r="I385" s="9">
        <f t="shared" ref="I385:I402" si="88">+I384+1</f>
        <v>3</v>
      </c>
      <c r="J385" s="17">
        <f>+'Merkez Stok'!C6</f>
        <v>0</v>
      </c>
      <c r="K385" s="5"/>
      <c r="L385" s="5"/>
      <c r="M385" s="24">
        <f t="shared" si="85"/>
        <v>0</v>
      </c>
      <c r="N385" s="30"/>
      <c r="O385" s="34"/>
      <c r="P385" s="9">
        <f t="shared" ref="P385:P402" si="89">+P384+1</f>
        <v>3</v>
      </c>
      <c r="Q385" s="17">
        <f>+'Merkez Stok'!C6</f>
        <v>0</v>
      </c>
      <c r="R385" s="5"/>
      <c r="S385" s="5"/>
      <c r="T385" s="24">
        <f t="shared" si="86"/>
        <v>0</v>
      </c>
      <c r="U385" s="38"/>
      <c r="V385" s="30"/>
    </row>
    <row r="386" spans="2:22" ht="15" customHeight="1">
      <c r="B386" s="9">
        <f t="shared" si="87"/>
        <v>4</v>
      </c>
      <c r="C386" s="17">
        <f>+'Merkez Stok'!C7</f>
        <v>0</v>
      </c>
      <c r="D386" s="5"/>
      <c r="E386" s="5"/>
      <c r="F386" s="24">
        <f t="shared" si="84"/>
        <v>0</v>
      </c>
      <c r="G386" s="30"/>
      <c r="I386" s="9">
        <f t="shared" si="88"/>
        <v>4</v>
      </c>
      <c r="J386" s="17">
        <f>+'Merkez Stok'!C7</f>
        <v>0</v>
      </c>
      <c r="K386" s="5"/>
      <c r="L386" s="5"/>
      <c r="M386" s="24">
        <f t="shared" si="85"/>
        <v>0</v>
      </c>
      <c r="N386" s="30"/>
      <c r="O386" s="34"/>
      <c r="P386" s="9">
        <f t="shared" si="89"/>
        <v>4</v>
      </c>
      <c r="Q386" s="17">
        <f>+'Merkez Stok'!C7</f>
        <v>0</v>
      </c>
      <c r="R386" s="5"/>
      <c r="S386" s="5"/>
      <c r="T386" s="24">
        <f t="shared" si="86"/>
        <v>0</v>
      </c>
      <c r="U386" s="38"/>
      <c r="V386" s="30"/>
    </row>
    <row r="387" spans="2:22" ht="15" customHeight="1">
      <c r="B387" s="9">
        <f t="shared" si="87"/>
        <v>5</v>
      </c>
      <c r="C387" s="17">
        <f>+'Merkez Stok'!C8</f>
        <v>0</v>
      </c>
      <c r="D387" s="5"/>
      <c r="E387" s="5"/>
      <c r="F387" s="24">
        <f t="shared" si="84"/>
        <v>0</v>
      </c>
      <c r="G387" s="30"/>
      <c r="I387" s="9">
        <f t="shared" si="88"/>
        <v>5</v>
      </c>
      <c r="J387" s="17">
        <f>+'Merkez Stok'!C8</f>
        <v>0</v>
      </c>
      <c r="K387" s="5"/>
      <c r="L387" s="5"/>
      <c r="M387" s="24">
        <f t="shared" si="85"/>
        <v>0</v>
      </c>
      <c r="N387" s="30"/>
      <c r="O387" s="34"/>
      <c r="P387" s="9">
        <f t="shared" si="89"/>
        <v>5</v>
      </c>
      <c r="Q387" s="17">
        <f>+'Merkez Stok'!C8</f>
        <v>0</v>
      </c>
      <c r="R387" s="5"/>
      <c r="S387" s="5"/>
      <c r="T387" s="24">
        <f t="shared" si="86"/>
        <v>0</v>
      </c>
      <c r="U387" s="38"/>
      <c r="V387" s="30"/>
    </row>
    <row r="388" spans="2:22" ht="15" customHeight="1">
      <c r="B388" s="9">
        <f t="shared" si="87"/>
        <v>6</v>
      </c>
      <c r="C388" s="17">
        <f>+'Merkez Stok'!C9</f>
        <v>0</v>
      </c>
      <c r="D388" s="5"/>
      <c r="E388" s="5"/>
      <c r="F388" s="24">
        <f t="shared" si="84"/>
        <v>0</v>
      </c>
      <c r="G388" s="30"/>
      <c r="I388" s="9">
        <f t="shared" si="88"/>
        <v>6</v>
      </c>
      <c r="J388" s="17">
        <f>+'Merkez Stok'!C9</f>
        <v>0</v>
      </c>
      <c r="K388" s="5"/>
      <c r="L388" s="5"/>
      <c r="M388" s="24">
        <f t="shared" si="85"/>
        <v>0</v>
      </c>
      <c r="N388" s="30"/>
      <c r="O388" s="34"/>
      <c r="P388" s="9">
        <f t="shared" si="89"/>
        <v>6</v>
      </c>
      <c r="Q388" s="17">
        <f>+'Merkez Stok'!C9</f>
        <v>0</v>
      </c>
      <c r="R388" s="5"/>
      <c r="S388" s="5"/>
      <c r="T388" s="24">
        <f t="shared" si="86"/>
        <v>0</v>
      </c>
      <c r="U388" s="38"/>
      <c r="V388" s="30"/>
    </row>
    <row r="389" spans="2:22" ht="15" customHeight="1">
      <c r="B389" s="9">
        <f t="shared" si="87"/>
        <v>7</v>
      </c>
      <c r="C389" s="17">
        <f>+'Merkez Stok'!C10</f>
        <v>0</v>
      </c>
      <c r="D389" s="5"/>
      <c r="E389" s="5"/>
      <c r="F389" s="24">
        <f t="shared" si="84"/>
        <v>0</v>
      </c>
      <c r="G389" s="30"/>
      <c r="I389" s="9">
        <f t="shared" si="88"/>
        <v>7</v>
      </c>
      <c r="J389" s="17">
        <f>+'Merkez Stok'!C10</f>
        <v>0</v>
      </c>
      <c r="K389" s="5"/>
      <c r="L389" s="5"/>
      <c r="M389" s="24">
        <f t="shared" si="85"/>
        <v>0</v>
      </c>
      <c r="N389" s="30"/>
      <c r="O389" s="34"/>
      <c r="P389" s="9">
        <f t="shared" si="89"/>
        <v>7</v>
      </c>
      <c r="Q389" s="17">
        <f>+'Merkez Stok'!C10</f>
        <v>0</v>
      </c>
      <c r="R389" s="5"/>
      <c r="S389" s="5"/>
      <c r="T389" s="24">
        <f t="shared" si="86"/>
        <v>0</v>
      </c>
      <c r="U389" s="38"/>
      <c r="V389" s="30"/>
    </row>
    <row r="390" spans="2:22" ht="15" customHeight="1">
      <c r="B390" s="9">
        <f t="shared" si="87"/>
        <v>8</v>
      </c>
      <c r="C390" s="17">
        <f>+'Merkez Stok'!C11</f>
        <v>0</v>
      </c>
      <c r="D390" s="5"/>
      <c r="E390" s="5"/>
      <c r="F390" s="24">
        <f t="shared" si="84"/>
        <v>0</v>
      </c>
      <c r="G390" s="30"/>
      <c r="I390" s="9">
        <f t="shared" si="88"/>
        <v>8</v>
      </c>
      <c r="J390" s="17">
        <f>+'Merkez Stok'!C11</f>
        <v>0</v>
      </c>
      <c r="K390" s="5"/>
      <c r="L390" s="5"/>
      <c r="M390" s="24">
        <f t="shared" si="85"/>
        <v>0</v>
      </c>
      <c r="N390" s="30"/>
      <c r="O390" s="34"/>
      <c r="P390" s="9">
        <f t="shared" si="89"/>
        <v>8</v>
      </c>
      <c r="Q390" s="17">
        <f>+'Merkez Stok'!C11</f>
        <v>0</v>
      </c>
      <c r="R390" s="5"/>
      <c r="S390" s="5"/>
      <c r="T390" s="24">
        <f t="shared" si="86"/>
        <v>0</v>
      </c>
      <c r="U390" s="38"/>
      <c r="V390" s="30"/>
    </row>
    <row r="391" spans="2:22" ht="15" customHeight="1">
      <c r="B391" s="9">
        <f t="shared" si="87"/>
        <v>9</v>
      </c>
      <c r="C391" s="17">
        <f>+'Merkez Stok'!C12</f>
        <v>0</v>
      </c>
      <c r="D391" s="5"/>
      <c r="E391" s="5"/>
      <c r="F391" s="24">
        <f t="shared" si="84"/>
        <v>0</v>
      </c>
      <c r="G391" s="30"/>
      <c r="I391" s="9">
        <f t="shared" si="88"/>
        <v>9</v>
      </c>
      <c r="J391" s="17">
        <f>+'Merkez Stok'!C12</f>
        <v>0</v>
      </c>
      <c r="K391" s="5"/>
      <c r="L391" s="5"/>
      <c r="M391" s="24">
        <f t="shared" si="85"/>
        <v>0</v>
      </c>
      <c r="N391" s="30"/>
      <c r="O391" s="34"/>
      <c r="P391" s="9">
        <f t="shared" si="89"/>
        <v>9</v>
      </c>
      <c r="Q391" s="17">
        <f>+'Merkez Stok'!C12</f>
        <v>0</v>
      </c>
      <c r="R391" s="5"/>
      <c r="S391" s="5"/>
      <c r="T391" s="24">
        <f t="shared" si="86"/>
        <v>0</v>
      </c>
      <c r="U391" s="38"/>
      <c r="V391" s="30"/>
    </row>
    <row r="392" spans="2:22" ht="15" customHeight="1">
      <c r="B392" s="9">
        <f t="shared" si="87"/>
        <v>10</v>
      </c>
      <c r="C392" s="17">
        <f>+'Merkez Stok'!C13</f>
        <v>0</v>
      </c>
      <c r="D392" s="5"/>
      <c r="E392" s="5"/>
      <c r="F392" s="24">
        <f t="shared" si="84"/>
        <v>0</v>
      </c>
      <c r="G392" s="30"/>
      <c r="I392" s="9">
        <f t="shared" si="88"/>
        <v>10</v>
      </c>
      <c r="J392" s="17">
        <f>+'Merkez Stok'!C13</f>
        <v>0</v>
      </c>
      <c r="K392" s="5"/>
      <c r="L392" s="5"/>
      <c r="M392" s="24">
        <f t="shared" si="85"/>
        <v>0</v>
      </c>
      <c r="N392" s="30"/>
      <c r="O392" s="34"/>
      <c r="P392" s="9">
        <f t="shared" si="89"/>
        <v>10</v>
      </c>
      <c r="Q392" s="17">
        <f>+'Merkez Stok'!C13</f>
        <v>0</v>
      </c>
      <c r="R392" s="5"/>
      <c r="S392" s="5"/>
      <c r="T392" s="24">
        <f t="shared" si="86"/>
        <v>0</v>
      </c>
      <c r="U392" s="38"/>
      <c r="V392" s="30"/>
    </row>
    <row r="393" spans="2:22" ht="15" customHeight="1">
      <c r="B393" s="9">
        <f t="shared" si="87"/>
        <v>11</v>
      </c>
      <c r="C393" s="17">
        <f>+'Merkez Stok'!C14</f>
        <v>0</v>
      </c>
      <c r="D393" s="5"/>
      <c r="E393" s="5"/>
      <c r="F393" s="24">
        <f t="shared" si="84"/>
        <v>0</v>
      </c>
      <c r="G393" s="30"/>
      <c r="I393" s="9">
        <f t="shared" si="88"/>
        <v>11</v>
      </c>
      <c r="J393" s="17">
        <f>+'Merkez Stok'!C14</f>
        <v>0</v>
      </c>
      <c r="K393" s="5"/>
      <c r="L393" s="5"/>
      <c r="M393" s="24">
        <f t="shared" si="85"/>
        <v>0</v>
      </c>
      <c r="N393" s="30"/>
      <c r="O393" s="34"/>
      <c r="P393" s="9">
        <f t="shared" si="89"/>
        <v>11</v>
      </c>
      <c r="Q393" s="17">
        <f>+'Merkez Stok'!C14</f>
        <v>0</v>
      </c>
      <c r="R393" s="5"/>
      <c r="S393" s="5"/>
      <c r="T393" s="24">
        <f t="shared" si="86"/>
        <v>0</v>
      </c>
      <c r="U393" s="38"/>
      <c r="V393" s="30"/>
    </row>
    <row r="394" spans="2:22" ht="15" customHeight="1">
      <c r="B394" s="9">
        <f t="shared" si="87"/>
        <v>12</v>
      </c>
      <c r="C394" s="17">
        <f>+'Merkez Stok'!C15</f>
        <v>0</v>
      </c>
      <c r="D394" s="5"/>
      <c r="E394" s="5"/>
      <c r="F394" s="24">
        <f t="shared" si="84"/>
        <v>0</v>
      </c>
      <c r="G394" s="30"/>
      <c r="I394" s="9">
        <f t="shared" si="88"/>
        <v>12</v>
      </c>
      <c r="J394" s="17">
        <f>+'Merkez Stok'!C15</f>
        <v>0</v>
      </c>
      <c r="K394" s="5"/>
      <c r="L394" s="5"/>
      <c r="M394" s="24">
        <f t="shared" si="85"/>
        <v>0</v>
      </c>
      <c r="N394" s="30"/>
      <c r="O394" s="34"/>
      <c r="P394" s="9">
        <f t="shared" si="89"/>
        <v>12</v>
      </c>
      <c r="Q394" s="17">
        <f>+'Merkez Stok'!C15</f>
        <v>0</v>
      </c>
      <c r="R394" s="5"/>
      <c r="S394" s="5"/>
      <c r="T394" s="24">
        <f t="shared" si="86"/>
        <v>0</v>
      </c>
      <c r="U394" s="38"/>
      <c r="V394" s="30"/>
    </row>
    <row r="395" spans="2:22" ht="15" customHeight="1">
      <c r="B395" s="9">
        <f t="shared" si="87"/>
        <v>13</v>
      </c>
      <c r="C395" s="17">
        <f>+'Merkez Stok'!C16</f>
        <v>0</v>
      </c>
      <c r="D395" s="5"/>
      <c r="E395" s="5"/>
      <c r="F395" s="24">
        <f t="shared" si="84"/>
        <v>0</v>
      </c>
      <c r="G395" s="30"/>
      <c r="I395" s="9">
        <f t="shared" si="88"/>
        <v>13</v>
      </c>
      <c r="J395" s="17">
        <f>+'Merkez Stok'!C16</f>
        <v>0</v>
      </c>
      <c r="K395" s="5"/>
      <c r="L395" s="5"/>
      <c r="M395" s="24">
        <f t="shared" si="85"/>
        <v>0</v>
      </c>
      <c r="N395" s="30"/>
      <c r="O395" s="34"/>
      <c r="P395" s="9">
        <f t="shared" si="89"/>
        <v>13</v>
      </c>
      <c r="Q395" s="17">
        <f>+'Merkez Stok'!C16</f>
        <v>0</v>
      </c>
      <c r="R395" s="5"/>
      <c r="S395" s="5"/>
      <c r="T395" s="24">
        <f t="shared" si="86"/>
        <v>0</v>
      </c>
      <c r="U395" s="38"/>
      <c r="V395" s="30"/>
    </row>
    <row r="396" spans="2:22" ht="15" customHeight="1">
      <c r="B396" s="9">
        <f t="shared" si="87"/>
        <v>14</v>
      </c>
      <c r="C396" s="17">
        <f>+'Merkez Stok'!C17</f>
        <v>0</v>
      </c>
      <c r="D396" s="5"/>
      <c r="E396" s="5"/>
      <c r="F396" s="24">
        <f t="shared" si="84"/>
        <v>0</v>
      </c>
      <c r="G396" s="30"/>
      <c r="I396" s="9">
        <f t="shared" si="88"/>
        <v>14</v>
      </c>
      <c r="J396" s="17">
        <f>+'Merkez Stok'!C17</f>
        <v>0</v>
      </c>
      <c r="K396" s="5"/>
      <c r="L396" s="5"/>
      <c r="M396" s="24">
        <f t="shared" si="85"/>
        <v>0</v>
      </c>
      <c r="N396" s="30"/>
      <c r="O396" s="34"/>
      <c r="P396" s="9">
        <f t="shared" si="89"/>
        <v>14</v>
      </c>
      <c r="Q396" s="17">
        <f>+'Merkez Stok'!C17</f>
        <v>0</v>
      </c>
      <c r="R396" s="5"/>
      <c r="S396" s="5"/>
      <c r="T396" s="24">
        <f t="shared" si="86"/>
        <v>0</v>
      </c>
      <c r="U396" s="38"/>
      <c r="V396" s="30"/>
    </row>
    <row r="397" spans="2:22" ht="15" customHeight="1">
      <c r="B397" s="9">
        <f t="shared" si="87"/>
        <v>15</v>
      </c>
      <c r="C397" s="17">
        <f>+'Merkez Stok'!C18</f>
        <v>0</v>
      </c>
      <c r="D397" s="5"/>
      <c r="E397" s="5"/>
      <c r="F397" s="24">
        <f t="shared" si="84"/>
        <v>0</v>
      </c>
      <c r="G397" s="30"/>
      <c r="I397" s="9">
        <f t="shared" si="88"/>
        <v>15</v>
      </c>
      <c r="J397" s="17">
        <f>+'Merkez Stok'!C18</f>
        <v>0</v>
      </c>
      <c r="K397" s="5"/>
      <c r="L397" s="5"/>
      <c r="M397" s="24">
        <f t="shared" si="85"/>
        <v>0</v>
      </c>
      <c r="N397" s="30"/>
      <c r="O397" s="34"/>
      <c r="P397" s="9">
        <f t="shared" si="89"/>
        <v>15</v>
      </c>
      <c r="Q397" s="17">
        <f>+'Merkez Stok'!C18</f>
        <v>0</v>
      </c>
      <c r="R397" s="5"/>
      <c r="S397" s="5"/>
      <c r="T397" s="24">
        <f t="shared" si="86"/>
        <v>0</v>
      </c>
      <c r="U397" s="38"/>
      <c r="V397" s="30"/>
    </row>
    <row r="398" spans="2:22" ht="15" customHeight="1">
      <c r="B398" s="9">
        <f t="shared" si="87"/>
        <v>16</v>
      </c>
      <c r="C398" s="17">
        <f>+'Merkez Stok'!C19</f>
        <v>0</v>
      </c>
      <c r="D398" s="5"/>
      <c r="E398" s="5"/>
      <c r="F398" s="24">
        <f t="shared" si="84"/>
        <v>0</v>
      </c>
      <c r="G398" s="30"/>
      <c r="I398" s="9">
        <f t="shared" si="88"/>
        <v>16</v>
      </c>
      <c r="J398" s="17">
        <f>+'Merkez Stok'!C19</f>
        <v>0</v>
      </c>
      <c r="K398" s="5"/>
      <c r="L398" s="5"/>
      <c r="M398" s="24">
        <f t="shared" si="85"/>
        <v>0</v>
      </c>
      <c r="N398" s="30"/>
      <c r="O398" s="34"/>
      <c r="P398" s="9">
        <f t="shared" si="89"/>
        <v>16</v>
      </c>
      <c r="Q398" s="17">
        <f>+'Merkez Stok'!C19</f>
        <v>0</v>
      </c>
      <c r="R398" s="5"/>
      <c r="S398" s="5"/>
      <c r="T398" s="24">
        <f t="shared" si="86"/>
        <v>0</v>
      </c>
      <c r="U398" s="38"/>
      <c r="V398" s="30"/>
    </row>
    <row r="399" spans="2:22" ht="15" customHeight="1">
      <c r="B399" s="9">
        <f t="shared" si="87"/>
        <v>17</v>
      </c>
      <c r="C399" s="17">
        <f>+'Merkez Stok'!C20</f>
        <v>0</v>
      </c>
      <c r="D399" s="5"/>
      <c r="E399" s="5"/>
      <c r="F399" s="24">
        <f t="shared" si="84"/>
        <v>0</v>
      </c>
      <c r="G399" s="30"/>
      <c r="I399" s="9">
        <f t="shared" si="88"/>
        <v>17</v>
      </c>
      <c r="J399" s="17">
        <f>+'Merkez Stok'!C20</f>
        <v>0</v>
      </c>
      <c r="K399" s="5"/>
      <c r="L399" s="5"/>
      <c r="M399" s="24">
        <f t="shared" si="85"/>
        <v>0</v>
      </c>
      <c r="N399" s="30"/>
      <c r="O399" s="34"/>
      <c r="P399" s="9">
        <f t="shared" si="89"/>
        <v>17</v>
      </c>
      <c r="Q399" s="17">
        <f>+'Merkez Stok'!C20</f>
        <v>0</v>
      </c>
      <c r="R399" s="5"/>
      <c r="S399" s="5"/>
      <c r="T399" s="24">
        <f t="shared" si="86"/>
        <v>0</v>
      </c>
      <c r="U399" s="38"/>
      <c r="V399" s="30"/>
    </row>
    <row r="400" spans="2:22" ht="15" customHeight="1">
      <c r="B400" s="9">
        <f t="shared" si="87"/>
        <v>18</v>
      </c>
      <c r="C400" s="17">
        <f>+'Merkez Stok'!C21</f>
        <v>0</v>
      </c>
      <c r="D400" s="5"/>
      <c r="E400" s="5"/>
      <c r="F400" s="24">
        <f t="shared" si="84"/>
        <v>0</v>
      </c>
      <c r="G400" s="30"/>
      <c r="I400" s="9">
        <f t="shared" si="88"/>
        <v>18</v>
      </c>
      <c r="J400" s="17">
        <f>+'Merkez Stok'!C21</f>
        <v>0</v>
      </c>
      <c r="K400" s="5"/>
      <c r="L400" s="5"/>
      <c r="M400" s="24">
        <f t="shared" si="85"/>
        <v>0</v>
      </c>
      <c r="N400" s="30"/>
      <c r="O400" s="34"/>
      <c r="P400" s="9">
        <f t="shared" si="89"/>
        <v>18</v>
      </c>
      <c r="Q400" s="17">
        <f>+'Merkez Stok'!C21</f>
        <v>0</v>
      </c>
      <c r="R400" s="5"/>
      <c r="S400" s="5"/>
      <c r="T400" s="24">
        <f t="shared" si="86"/>
        <v>0</v>
      </c>
      <c r="U400" s="38"/>
      <c r="V400" s="30"/>
    </row>
    <row r="401" spans="2:22" ht="15" customHeight="1">
      <c r="B401" s="9">
        <f t="shared" si="87"/>
        <v>19</v>
      </c>
      <c r="C401" s="17">
        <f>+'Merkez Stok'!C22</f>
        <v>0</v>
      </c>
      <c r="D401" s="5"/>
      <c r="E401" s="5"/>
      <c r="F401" s="24">
        <f t="shared" si="84"/>
        <v>0</v>
      </c>
      <c r="G401" s="30"/>
      <c r="I401" s="9">
        <f t="shared" si="88"/>
        <v>19</v>
      </c>
      <c r="J401" s="17">
        <f>+'Merkez Stok'!C22</f>
        <v>0</v>
      </c>
      <c r="K401" s="5"/>
      <c r="L401" s="5"/>
      <c r="M401" s="24">
        <f t="shared" si="85"/>
        <v>0</v>
      </c>
      <c r="N401" s="30"/>
      <c r="O401" s="34"/>
      <c r="P401" s="9">
        <f t="shared" si="89"/>
        <v>19</v>
      </c>
      <c r="Q401" s="17">
        <f>+'Merkez Stok'!C22</f>
        <v>0</v>
      </c>
      <c r="R401" s="5"/>
      <c r="S401" s="5"/>
      <c r="T401" s="24">
        <f t="shared" si="86"/>
        <v>0</v>
      </c>
      <c r="U401" s="38"/>
      <c r="V401" s="30"/>
    </row>
    <row r="402" spans="2:22" ht="15" customHeight="1" thickBot="1">
      <c r="B402" s="18">
        <f t="shared" si="87"/>
        <v>20</v>
      </c>
      <c r="C402" s="17">
        <f>+'Merkez Stok'!C23</f>
        <v>0</v>
      </c>
      <c r="D402" s="20"/>
      <c r="E402" s="20"/>
      <c r="F402" s="25">
        <f t="shared" si="84"/>
        <v>0</v>
      </c>
      <c r="G402" s="30"/>
      <c r="I402" s="18">
        <f t="shared" si="88"/>
        <v>20</v>
      </c>
      <c r="J402" s="17">
        <f>+'Merkez Stok'!C23</f>
        <v>0</v>
      </c>
      <c r="K402" s="20"/>
      <c r="L402" s="20"/>
      <c r="M402" s="25">
        <f t="shared" si="85"/>
        <v>0</v>
      </c>
      <c r="N402" s="30"/>
      <c r="O402" s="34"/>
      <c r="P402" s="18">
        <f t="shared" si="89"/>
        <v>20</v>
      </c>
      <c r="Q402" s="17">
        <f>+'Merkez Stok'!C23</f>
        <v>0</v>
      </c>
      <c r="R402" s="20"/>
      <c r="S402" s="20"/>
      <c r="T402" s="25">
        <f t="shared" si="86"/>
        <v>0</v>
      </c>
      <c r="U402" s="38"/>
      <c r="V402" s="30"/>
    </row>
    <row r="403" spans="2:22" ht="22.5" customHeight="1" thickBot="1">
      <c r="B403" s="151" t="s">
        <v>8</v>
      </c>
      <c r="C403" s="152"/>
      <c r="D403" s="22">
        <f>SUM(D383:D402)</f>
        <v>0</v>
      </c>
      <c r="E403" s="22">
        <f>SUM(E383:E402)</f>
        <v>0</v>
      </c>
      <c r="F403" s="26">
        <f>SUM(F383:F402)</f>
        <v>0</v>
      </c>
      <c r="G403" s="23">
        <f>SUM(G383:G402)</f>
        <v>0</v>
      </c>
      <c r="I403" s="151" t="s">
        <v>8</v>
      </c>
      <c r="J403" s="152"/>
      <c r="K403" s="22">
        <f>SUM(K383:K402)</f>
        <v>360</v>
      </c>
      <c r="L403" s="22">
        <f>SUM(L383:L402)</f>
        <v>1.4</v>
      </c>
      <c r="M403" s="26">
        <f>SUM(M383:M402)</f>
        <v>503.99999999999994</v>
      </c>
      <c r="N403" s="23">
        <f>SUM(N383:N402)</f>
        <v>360</v>
      </c>
      <c r="O403" s="37"/>
      <c r="P403" s="151" t="s">
        <v>8</v>
      </c>
      <c r="Q403" s="152"/>
      <c r="R403" s="22">
        <f>SUM(R383:R402)</f>
        <v>0</v>
      </c>
      <c r="S403" s="22">
        <f>SUM(S383:S402)</f>
        <v>0</v>
      </c>
      <c r="T403" s="26">
        <f>SUM(T383:T402)</f>
        <v>0</v>
      </c>
      <c r="U403" s="26">
        <f>SUM(U383:U402)</f>
        <v>0</v>
      </c>
      <c r="V403" s="23">
        <f>SUM(V383:V402)</f>
        <v>0</v>
      </c>
    </row>
    <row r="404" spans="2:22" ht="22.5" customHeight="1" thickBot="1">
      <c r="B404" s="145" t="s">
        <v>28</v>
      </c>
      <c r="C404" s="146"/>
      <c r="D404" s="146"/>
      <c r="E404" s="146"/>
      <c r="F404" s="27"/>
      <c r="G404" s="31"/>
      <c r="I404" s="145" t="s">
        <v>28</v>
      </c>
      <c r="J404" s="146"/>
      <c r="K404" s="146"/>
      <c r="L404" s="146"/>
      <c r="M404" s="27">
        <v>50</v>
      </c>
      <c r="N404" s="31"/>
      <c r="O404" s="36"/>
      <c r="P404" s="145" t="s">
        <v>28</v>
      </c>
      <c r="Q404" s="146"/>
      <c r="R404" s="146"/>
      <c r="S404" s="146"/>
      <c r="T404" s="27"/>
      <c r="U404" s="39"/>
      <c r="V404" s="31"/>
    </row>
    <row r="407" spans="2:22" ht="16.5" customHeight="1" thickBot="1">
      <c r="B407" s="32">
        <f>+B380+1</f>
        <v>42445</v>
      </c>
    </row>
    <row r="408" spans="2:22" ht="24" customHeight="1" thickBot="1">
      <c r="B408" s="148" t="s">
        <v>20</v>
      </c>
      <c r="C408" s="149"/>
      <c r="D408" s="149"/>
      <c r="E408" s="149"/>
      <c r="F408" s="149"/>
      <c r="G408" s="150"/>
      <c r="I408" s="148" t="s">
        <v>21</v>
      </c>
      <c r="J408" s="149"/>
      <c r="K408" s="149"/>
      <c r="L408" s="149"/>
      <c r="M408" s="149"/>
      <c r="N408" s="150"/>
      <c r="O408" s="35"/>
      <c r="P408" s="148" t="s">
        <v>22</v>
      </c>
      <c r="Q408" s="149"/>
      <c r="R408" s="149"/>
      <c r="S408" s="149"/>
      <c r="T408" s="149"/>
      <c r="U408" s="150"/>
      <c r="V408" s="28"/>
    </row>
    <row r="409" spans="2:22" s="21" customFormat="1" ht="27.75" customHeight="1">
      <c r="B409" s="40" t="s">
        <v>3</v>
      </c>
      <c r="C409" s="41" t="s">
        <v>10</v>
      </c>
      <c r="D409" s="41" t="s">
        <v>23</v>
      </c>
      <c r="E409" s="41" t="s">
        <v>24</v>
      </c>
      <c r="F409" s="42" t="s">
        <v>25</v>
      </c>
      <c r="G409" s="43" t="s">
        <v>26</v>
      </c>
      <c r="I409" s="40" t="s">
        <v>3</v>
      </c>
      <c r="J409" s="41" t="s">
        <v>10</v>
      </c>
      <c r="K409" s="41" t="s">
        <v>23</v>
      </c>
      <c r="L409" s="41" t="s">
        <v>24</v>
      </c>
      <c r="M409" s="42" t="s">
        <v>25</v>
      </c>
      <c r="N409" s="43" t="s">
        <v>26</v>
      </c>
      <c r="O409" s="33"/>
      <c r="P409" s="40" t="s">
        <v>3</v>
      </c>
      <c r="Q409" s="41" t="s">
        <v>10</v>
      </c>
      <c r="R409" s="41" t="s">
        <v>23</v>
      </c>
      <c r="S409" s="41" t="s">
        <v>24</v>
      </c>
      <c r="T409" s="42" t="s">
        <v>25</v>
      </c>
      <c r="U409" s="44" t="s">
        <v>26</v>
      </c>
      <c r="V409" s="29" t="s">
        <v>27</v>
      </c>
    </row>
    <row r="410" spans="2:22" ht="15" customHeight="1">
      <c r="B410" s="9">
        <v>1</v>
      </c>
      <c r="C410" s="17" t="str">
        <f>+'Merkez Stok'!C4</f>
        <v>Z-Katlama 200 eded</v>
      </c>
      <c r="D410" s="5">
        <v>1200</v>
      </c>
      <c r="E410" s="5">
        <v>1.52</v>
      </c>
      <c r="F410" s="24">
        <f>+D410*E410</f>
        <v>1824</v>
      </c>
      <c r="G410" s="30">
        <v>1200</v>
      </c>
      <c r="I410" s="9">
        <v>1</v>
      </c>
      <c r="J410" s="17" t="str">
        <f>+'Merkez Stok'!C4</f>
        <v>Z-Katlama 200 eded</v>
      </c>
      <c r="K410" s="5"/>
      <c r="L410" s="5"/>
      <c r="M410" s="24">
        <f>+K410*L410</f>
        <v>0</v>
      </c>
      <c r="N410" s="30"/>
      <c r="O410" s="34"/>
      <c r="P410" s="9">
        <v>1</v>
      </c>
      <c r="Q410" s="17" t="str">
        <f>+'Merkez Stok'!C4</f>
        <v>Z-Katlama 200 eded</v>
      </c>
      <c r="R410" s="5"/>
      <c r="S410" s="5"/>
      <c r="T410" s="24">
        <f>+R410*S410</f>
        <v>0</v>
      </c>
      <c r="U410" s="38"/>
      <c r="V410" s="30"/>
    </row>
    <row r="411" spans="2:22" ht="15" customHeight="1">
      <c r="B411" s="9">
        <f>+B410+1</f>
        <v>2</v>
      </c>
      <c r="C411" s="17">
        <f>+'Merkez Stok'!C5</f>
        <v>0</v>
      </c>
      <c r="D411" s="5"/>
      <c r="E411" s="5"/>
      <c r="F411" s="24">
        <f t="shared" ref="F411:F429" si="90">+D411*E411</f>
        <v>0</v>
      </c>
      <c r="G411" s="30"/>
      <c r="I411" s="9">
        <f>+I410+1</f>
        <v>2</v>
      </c>
      <c r="J411" s="17">
        <f>+'Merkez Stok'!C5</f>
        <v>0</v>
      </c>
      <c r="K411" s="5"/>
      <c r="L411" s="5"/>
      <c r="M411" s="24">
        <f t="shared" ref="M411:M429" si="91">+K411*L411</f>
        <v>0</v>
      </c>
      <c r="N411" s="30"/>
      <c r="O411" s="34"/>
      <c r="P411" s="9">
        <f>+P410+1</f>
        <v>2</v>
      </c>
      <c r="Q411" s="17">
        <f>+'Merkez Stok'!C5</f>
        <v>0</v>
      </c>
      <c r="R411" s="5"/>
      <c r="S411" s="5"/>
      <c r="T411" s="24">
        <f t="shared" ref="T411:T429" si="92">+R411*S411</f>
        <v>0</v>
      </c>
      <c r="U411" s="38"/>
      <c r="V411" s="30"/>
    </row>
    <row r="412" spans="2:22" ht="15" customHeight="1">
      <c r="B412" s="9">
        <f t="shared" ref="B412:B429" si="93">+B411+1</f>
        <v>3</v>
      </c>
      <c r="C412" s="17">
        <f>+'Merkez Stok'!C6</f>
        <v>0</v>
      </c>
      <c r="D412" s="5"/>
      <c r="E412" s="5"/>
      <c r="F412" s="24">
        <f t="shared" si="90"/>
        <v>0</v>
      </c>
      <c r="G412" s="30"/>
      <c r="I412" s="9">
        <f t="shared" ref="I412:I429" si="94">+I411+1</f>
        <v>3</v>
      </c>
      <c r="J412" s="17">
        <f>+'Merkez Stok'!C6</f>
        <v>0</v>
      </c>
      <c r="K412" s="5"/>
      <c r="L412" s="5"/>
      <c r="M412" s="24">
        <f t="shared" si="91"/>
        <v>0</v>
      </c>
      <c r="N412" s="30"/>
      <c r="O412" s="34"/>
      <c r="P412" s="9">
        <f t="shared" ref="P412:P429" si="95">+P411+1</f>
        <v>3</v>
      </c>
      <c r="Q412" s="17">
        <f>+'Merkez Stok'!C6</f>
        <v>0</v>
      </c>
      <c r="R412" s="5"/>
      <c r="S412" s="5"/>
      <c r="T412" s="24">
        <f t="shared" si="92"/>
        <v>0</v>
      </c>
      <c r="U412" s="38"/>
      <c r="V412" s="30"/>
    </row>
    <row r="413" spans="2:22" ht="15" customHeight="1">
      <c r="B413" s="9">
        <f t="shared" si="93"/>
        <v>4</v>
      </c>
      <c r="C413" s="17">
        <f>+'Merkez Stok'!C7</f>
        <v>0</v>
      </c>
      <c r="D413" s="5"/>
      <c r="E413" s="5"/>
      <c r="F413" s="24">
        <f t="shared" si="90"/>
        <v>0</v>
      </c>
      <c r="G413" s="30"/>
      <c r="I413" s="9">
        <f t="shared" si="94"/>
        <v>4</v>
      </c>
      <c r="J413" s="17">
        <f>+'Merkez Stok'!C7</f>
        <v>0</v>
      </c>
      <c r="K413" s="5"/>
      <c r="L413" s="5"/>
      <c r="M413" s="24">
        <f t="shared" si="91"/>
        <v>0</v>
      </c>
      <c r="N413" s="30"/>
      <c r="O413" s="34"/>
      <c r="P413" s="9">
        <f t="shared" si="95"/>
        <v>4</v>
      </c>
      <c r="Q413" s="17">
        <f>+'Merkez Stok'!C7</f>
        <v>0</v>
      </c>
      <c r="R413" s="5"/>
      <c r="S413" s="5"/>
      <c r="T413" s="24">
        <f t="shared" si="92"/>
        <v>0</v>
      </c>
      <c r="U413" s="38"/>
      <c r="V413" s="30"/>
    </row>
    <row r="414" spans="2:22" ht="15" customHeight="1">
      <c r="B414" s="9">
        <f t="shared" si="93"/>
        <v>5</v>
      </c>
      <c r="C414" s="17">
        <f>+'Merkez Stok'!C8</f>
        <v>0</v>
      </c>
      <c r="D414" s="5"/>
      <c r="E414" s="5"/>
      <c r="F414" s="24">
        <f t="shared" si="90"/>
        <v>0</v>
      </c>
      <c r="G414" s="30"/>
      <c r="I414" s="9">
        <f t="shared" si="94"/>
        <v>5</v>
      </c>
      <c r="J414" s="17">
        <f>+'Merkez Stok'!C8</f>
        <v>0</v>
      </c>
      <c r="K414" s="5"/>
      <c r="L414" s="5"/>
      <c r="M414" s="24">
        <f t="shared" si="91"/>
        <v>0</v>
      </c>
      <c r="N414" s="30"/>
      <c r="O414" s="34"/>
      <c r="P414" s="9">
        <f t="shared" si="95"/>
        <v>5</v>
      </c>
      <c r="Q414" s="17">
        <f>+'Merkez Stok'!C8</f>
        <v>0</v>
      </c>
      <c r="R414" s="5"/>
      <c r="S414" s="5"/>
      <c r="T414" s="24">
        <f t="shared" si="92"/>
        <v>0</v>
      </c>
      <c r="U414" s="38"/>
      <c r="V414" s="30"/>
    </row>
    <row r="415" spans="2:22" ht="15" customHeight="1">
      <c r="B415" s="9">
        <f t="shared" si="93"/>
        <v>6</v>
      </c>
      <c r="C415" s="17">
        <f>+'Merkez Stok'!C9</f>
        <v>0</v>
      </c>
      <c r="D415" s="5"/>
      <c r="E415" s="5"/>
      <c r="F415" s="24">
        <f t="shared" si="90"/>
        <v>0</v>
      </c>
      <c r="G415" s="30"/>
      <c r="I415" s="9">
        <f t="shared" si="94"/>
        <v>6</v>
      </c>
      <c r="J415" s="17">
        <f>+'Merkez Stok'!C9</f>
        <v>0</v>
      </c>
      <c r="K415" s="5"/>
      <c r="L415" s="5"/>
      <c r="M415" s="24">
        <f t="shared" si="91"/>
        <v>0</v>
      </c>
      <c r="N415" s="30"/>
      <c r="O415" s="34"/>
      <c r="P415" s="9">
        <f t="shared" si="95"/>
        <v>6</v>
      </c>
      <c r="Q415" s="17">
        <f>+'Merkez Stok'!C9</f>
        <v>0</v>
      </c>
      <c r="R415" s="5"/>
      <c r="S415" s="5"/>
      <c r="T415" s="24">
        <f t="shared" si="92"/>
        <v>0</v>
      </c>
      <c r="U415" s="38"/>
      <c r="V415" s="30"/>
    </row>
    <row r="416" spans="2:22" ht="15" customHeight="1">
      <c r="B416" s="9">
        <f t="shared" si="93"/>
        <v>7</v>
      </c>
      <c r="C416" s="17">
        <f>+'Merkez Stok'!C10</f>
        <v>0</v>
      </c>
      <c r="D416" s="5"/>
      <c r="E416" s="5"/>
      <c r="F416" s="24">
        <f t="shared" si="90"/>
        <v>0</v>
      </c>
      <c r="G416" s="30"/>
      <c r="I416" s="9">
        <f t="shared" si="94"/>
        <v>7</v>
      </c>
      <c r="J416" s="17">
        <f>+'Merkez Stok'!C10</f>
        <v>0</v>
      </c>
      <c r="K416" s="5"/>
      <c r="L416" s="5"/>
      <c r="M416" s="24">
        <f t="shared" si="91"/>
        <v>0</v>
      </c>
      <c r="N416" s="30"/>
      <c r="O416" s="34"/>
      <c r="P416" s="9">
        <f t="shared" si="95"/>
        <v>7</v>
      </c>
      <c r="Q416" s="17">
        <f>+'Merkez Stok'!C10</f>
        <v>0</v>
      </c>
      <c r="R416" s="5"/>
      <c r="S416" s="5"/>
      <c r="T416" s="24">
        <f t="shared" si="92"/>
        <v>0</v>
      </c>
      <c r="U416" s="38"/>
      <c r="V416" s="30"/>
    </row>
    <row r="417" spans="2:22" ht="15" customHeight="1">
      <c r="B417" s="9">
        <f t="shared" si="93"/>
        <v>8</v>
      </c>
      <c r="C417" s="17">
        <f>+'Merkez Stok'!C11</f>
        <v>0</v>
      </c>
      <c r="D417" s="5"/>
      <c r="E417" s="5"/>
      <c r="F417" s="24">
        <f t="shared" si="90"/>
        <v>0</v>
      </c>
      <c r="G417" s="30"/>
      <c r="I417" s="9">
        <f t="shared" si="94"/>
        <v>8</v>
      </c>
      <c r="J417" s="17">
        <f>+'Merkez Stok'!C11</f>
        <v>0</v>
      </c>
      <c r="K417" s="5"/>
      <c r="L417" s="5"/>
      <c r="M417" s="24">
        <f t="shared" si="91"/>
        <v>0</v>
      </c>
      <c r="N417" s="30"/>
      <c r="O417" s="34"/>
      <c r="P417" s="9">
        <f t="shared" si="95"/>
        <v>8</v>
      </c>
      <c r="Q417" s="17">
        <f>+'Merkez Stok'!C11</f>
        <v>0</v>
      </c>
      <c r="R417" s="5"/>
      <c r="S417" s="5"/>
      <c r="T417" s="24">
        <f t="shared" si="92"/>
        <v>0</v>
      </c>
      <c r="U417" s="38"/>
      <c r="V417" s="30"/>
    </row>
    <row r="418" spans="2:22" ht="15" customHeight="1">
      <c r="B418" s="9">
        <f t="shared" si="93"/>
        <v>9</v>
      </c>
      <c r="C418" s="17">
        <f>+'Merkez Stok'!C12</f>
        <v>0</v>
      </c>
      <c r="D418" s="5"/>
      <c r="E418" s="5"/>
      <c r="F418" s="24">
        <f t="shared" si="90"/>
        <v>0</v>
      </c>
      <c r="G418" s="30"/>
      <c r="I418" s="9">
        <f t="shared" si="94"/>
        <v>9</v>
      </c>
      <c r="J418" s="17">
        <f>+'Merkez Stok'!C12</f>
        <v>0</v>
      </c>
      <c r="K418" s="5"/>
      <c r="L418" s="5"/>
      <c r="M418" s="24">
        <f t="shared" si="91"/>
        <v>0</v>
      </c>
      <c r="N418" s="30"/>
      <c r="O418" s="34"/>
      <c r="P418" s="9">
        <f t="shared" si="95"/>
        <v>9</v>
      </c>
      <c r="Q418" s="17">
        <f>+'Merkez Stok'!C12</f>
        <v>0</v>
      </c>
      <c r="R418" s="5"/>
      <c r="S418" s="5"/>
      <c r="T418" s="24">
        <f t="shared" si="92"/>
        <v>0</v>
      </c>
      <c r="U418" s="38"/>
      <c r="V418" s="30"/>
    </row>
    <row r="419" spans="2:22" ht="15" customHeight="1">
      <c r="B419" s="9">
        <f t="shared" si="93"/>
        <v>10</v>
      </c>
      <c r="C419" s="17">
        <f>+'Merkez Stok'!C13</f>
        <v>0</v>
      </c>
      <c r="D419" s="5"/>
      <c r="E419" s="5"/>
      <c r="F419" s="24">
        <f t="shared" si="90"/>
        <v>0</v>
      </c>
      <c r="G419" s="30"/>
      <c r="I419" s="9">
        <f t="shared" si="94"/>
        <v>10</v>
      </c>
      <c r="J419" s="17">
        <f>+'Merkez Stok'!C13</f>
        <v>0</v>
      </c>
      <c r="K419" s="5"/>
      <c r="L419" s="5"/>
      <c r="M419" s="24">
        <f t="shared" si="91"/>
        <v>0</v>
      </c>
      <c r="N419" s="30"/>
      <c r="O419" s="34"/>
      <c r="P419" s="9">
        <f t="shared" si="95"/>
        <v>10</v>
      </c>
      <c r="Q419" s="17">
        <f>+'Merkez Stok'!C13</f>
        <v>0</v>
      </c>
      <c r="R419" s="5"/>
      <c r="S419" s="5"/>
      <c r="T419" s="24">
        <f t="shared" si="92"/>
        <v>0</v>
      </c>
      <c r="U419" s="38"/>
      <c r="V419" s="30"/>
    </row>
    <row r="420" spans="2:22" ht="15" customHeight="1">
      <c r="B420" s="9">
        <f t="shared" si="93"/>
        <v>11</v>
      </c>
      <c r="C420" s="17">
        <f>+'Merkez Stok'!C14</f>
        <v>0</v>
      </c>
      <c r="D420" s="5"/>
      <c r="E420" s="5"/>
      <c r="F420" s="24">
        <f t="shared" si="90"/>
        <v>0</v>
      </c>
      <c r="G420" s="30"/>
      <c r="I420" s="9">
        <f t="shared" si="94"/>
        <v>11</v>
      </c>
      <c r="J420" s="17">
        <f>+'Merkez Stok'!C14</f>
        <v>0</v>
      </c>
      <c r="K420" s="5"/>
      <c r="L420" s="5"/>
      <c r="M420" s="24">
        <f t="shared" si="91"/>
        <v>0</v>
      </c>
      <c r="N420" s="30"/>
      <c r="O420" s="34"/>
      <c r="P420" s="9">
        <f t="shared" si="95"/>
        <v>11</v>
      </c>
      <c r="Q420" s="17">
        <f>+'Merkez Stok'!C14</f>
        <v>0</v>
      </c>
      <c r="R420" s="5"/>
      <c r="S420" s="5"/>
      <c r="T420" s="24">
        <f t="shared" si="92"/>
        <v>0</v>
      </c>
      <c r="U420" s="38"/>
      <c r="V420" s="30"/>
    </row>
    <row r="421" spans="2:22" ht="15" customHeight="1">
      <c r="B421" s="9">
        <f t="shared" si="93"/>
        <v>12</v>
      </c>
      <c r="C421" s="17">
        <f>+'Merkez Stok'!C15</f>
        <v>0</v>
      </c>
      <c r="D421" s="5"/>
      <c r="E421" s="5"/>
      <c r="F421" s="24">
        <f t="shared" si="90"/>
        <v>0</v>
      </c>
      <c r="G421" s="30"/>
      <c r="I421" s="9">
        <f t="shared" si="94"/>
        <v>12</v>
      </c>
      <c r="J421" s="17">
        <f>+'Merkez Stok'!C15</f>
        <v>0</v>
      </c>
      <c r="K421" s="5"/>
      <c r="L421" s="5"/>
      <c r="M421" s="24">
        <f t="shared" si="91"/>
        <v>0</v>
      </c>
      <c r="N421" s="30"/>
      <c r="O421" s="34"/>
      <c r="P421" s="9">
        <f t="shared" si="95"/>
        <v>12</v>
      </c>
      <c r="Q421" s="17">
        <f>+'Merkez Stok'!C15</f>
        <v>0</v>
      </c>
      <c r="R421" s="5"/>
      <c r="S421" s="5"/>
      <c r="T421" s="24">
        <f t="shared" si="92"/>
        <v>0</v>
      </c>
      <c r="U421" s="38"/>
      <c r="V421" s="30"/>
    </row>
    <row r="422" spans="2:22" ht="15" customHeight="1">
      <c r="B422" s="9">
        <f t="shared" si="93"/>
        <v>13</v>
      </c>
      <c r="C422" s="17">
        <f>+'Merkez Stok'!C16</f>
        <v>0</v>
      </c>
      <c r="D422" s="5"/>
      <c r="E422" s="5"/>
      <c r="F422" s="24">
        <f t="shared" si="90"/>
        <v>0</v>
      </c>
      <c r="G422" s="30"/>
      <c r="I422" s="9">
        <f t="shared" si="94"/>
        <v>13</v>
      </c>
      <c r="J422" s="17">
        <f>+'Merkez Stok'!C16</f>
        <v>0</v>
      </c>
      <c r="K422" s="5"/>
      <c r="L422" s="5"/>
      <c r="M422" s="24">
        <f t="shared" si="91"/>
        <v>0</v>
      </c>
      <c r="N422" s="30"/>
      <c r="O422" s="34"/>
      <c r="P422" s="9">
        <f t="shared" si="95"/>
        <v>13</v>
      </c>
      <c r="Q422" s="17">
        <f>+'Merkez Stok'!C16</f>
        <v>0</v>
      </c>
      <c r="R422" s="5"/>
      <c r="S422" s="5"/>
      <c r="T422" s="24">
        <f t="shared" si="92"/>
        <v>0</v>
      </c>
      <c r="U422" s="38"/>
      <c r="V422" s="30"/>
    </row>
    <row r="423" spans="2:22" ht="15" customHeight="1">
      <c r="B423" s="9">
        <f t="shared" si="93"/>
        <v>14</v>
      </c>
      <c r="C423" s="17">
        <f>+'Merkez Stok'!C17</f>
        <v>0</v>
      </c>
      <c r="D423" s="5"/>
      <c r="E423" s="5"/>
      <c r="F423" s="24">
        <f t="shared" si="90"/>
        <v>0</v>
      </c>
      <c r="G423" s="30"/>
      <c r="I423" s="9">
        <f t="shared" si="94"/>
        <v>14</v>
      </c>
      <c r="J423" s="17">
        <f>+'Merkez Stok'!C17</f>
        <v>0</v>
      </c>
      <c r="K423" s="5"/>
      <c r="L423" s="5"/>
      <c r="M423" s="24">
        <f t="shared" si="91"/>
        <v>0</v>
      </c>
      <c r="N423" s="30"/>
      <c r="O423" s="34"/>
      <c r="P423" s="9">
        <f t="shared" si="95"/>
        <v>14</v>
      </c>
      <c r="Q423" s="17">
        <f>+'Merkez Stok'!C17</f>
        <v>0</v>
      </c>
      <c r="R423" s="5"/>
      <c r="S423" s="5"/>
      <c r="T423" s="24">
        <f t="shared" si="92"/>
        <v>0</v>
      </c>
      <c r="U423" s="38"/>
      <c r="V423" s="30"/>
    </row>
    <row r="424" spans="2:22" ht="15" customHeight="1">
      <c r="B424" s="9">
        <f t="shared" si="93"/>
        <v>15</v>
      </c>
      <c r="C424" s="17">
        <f>+'Merkez Stok'!C18</f>
        <v>0</v>
      </c>
      <c r="D424" s="5"/>
      <c r="E424" s="5"/>
      <c r="F424" s="24">
        <f t="shared" si="90"/>
        <v>0</v>
      </c>
      <c r="G424" s="30"/>
      <c r="I424" s="9">
        <f t="shared" si="94"/>
        <v>15</v>
      </c>
      <c r="J424" s="17">
        <f>+'Merkez Stok'!C18</f>
        <v>0</v>
      </c>
      <c r="K424" s="5"/>
      <c r="L424" s="5"/>
      <c r="M424" s="24">
        <f t="shared" si="91"/>
        <v>0</v>
      </c>
      <c r="N424" s="30"/>
      <c r="O424" s="34"/>
      <c r="P424" s="9">
        <f t="shared" si="95"/>
        <v>15</v>
      </c>
      <c r="Q424" s="17">
        <f>+'Merkez Stok'!C18</f>
        <v>0</v>
      </c>
      <c r="R424" s="5"/>
      <c r="S424" s="5"/>
      <c r="T424" s="24">
        <f t="shared" si="92"/>
        <v>0</v>
      </c>
      <c r="U424" s="38"/>
      <c r="V424" s="30"/>
    </row>
    <row r="425" spans="2:22" ht="15" customHeight="1">
      <c r="B425" s="9">
        <f t="shared" si="93"/>
        <v>16</v>
      </c>
      <c r="C425" s="17">
        <f>+'Merkez Stok'!C19</f>
        <v>0</v>
      </c>
      <c r="D425" s="5"/>
      <c r="E425" s="5"/>
      <c r="F425" s="24">
        <f t="shared" si="90"/>
        <v>0</v>
      </c>
      <c r="G425" s="30"/>
      <c r="I425" s="9">
        <f t="shared" si="94"/>
        <v>16</v>
      </c>
      <c r="J425" s="17">
        <f>+'Merkez Stok'!C19</f>
        <v>0</v>
      </c>
      <c r="K425" s="5"/>
      <c r="L425" s="5"/>
      <c r="M425" s="24">
        <f t="shared" si="91"/>
        <v>0</v>
      </c>
      <c r="N425" s="30"/>
      <c r="O425" s="34"/>
      <c r="P425" s="9">
        <f t="shared" si="95"/>
        <v>16</v>
      </c>
      <c r="Q425" s="17">
        <f>+'Merkez Stok'!C19</f>
        <v>0</v>
      </c>
      <c r="R425" s="5"/>
      <c r="S425" s="5"/>
      <c r="T425" s="24">
        <f t="shared" si="92"/>
        <v>0</v>
      </c>
      <c r="U425" s="38"/>
      <c r="V425" s="30"/>
    </row>
    <row r="426" spans="2:22" ht="15" customHeight="1">
      <c r="B426" s="9">
        <f t="shared" si="93"/>
        <v>17</v>
      </c>
      <c r="C426" s="17">
        <f>+'Merkez Stok'!C20</f>
        <v>0</v>
      </c>
      <c r="D426" s="5"/>
      <c r="E426" s="5"/>
      <c r="F426" s="24">
        <f t="shared" si="90"/>
        <v>0</v>
      </c>
      <c r="G426" s="30"/>
      <c r="I426" s="9">
        <f t="shared" si="94"/>
        <v>17</v>
      </c>
      <c r="J426" s="17">
        <f>+'Merkez Stok'!C20</f>
        <v>0</v>
      </c>
      <c r="K426" s="5"/>
      <c r="L426" s="5"/>
      <c r="M426" s="24">
        <f t="shared" si="91"/>
        <v>0</v>
      </c>
      <c r="N426" s="30"/>
      <c r="O426" s="34"/>
      <c r="P426" s="9">
        <f t="shared" si="95"/>
        <v>17</v>
      </c>
      <c r="Q426" s="17">
        <f>+'Merkez Stok'!C20</f>
        <v>0</v>
      </c>
      <c r="R426" s="5"/>
      <c r="S426" s="5"/>
      <c r="T426" s="24">
        <f t="shared" si="92"/>
        <v>0</v>
      </c>
      <c r="U426" s="38"/>
      <c r="V426" s="30"/>
    </row>
    <row r="427" spans="2:22" ht="15" customHeight="1">
      <c r="B427" s="9">
        <f t="shared" si="93"/>
        <v>18</v>
      </c>
      <c r="C427" s="17">
        <f>+'Merkez Stok'!C21</f>
        <v>0</v>
      </c>
      <c r="D427" s="5"/>
      <c r="E427" s="5"/>
      <c r="F427" s="24">
        <f t="shared" si="90"/>
        <v>0</v>
      </c>
      <c r="G427" s="30"/>
      <c r="I427" s="9">
        <f t="shared" si="94"/>
        <v>18</v>
      </c>
      <c r="J427" s="17">
        <f>+'Merkez Stok'!C21</f>
        <v>0</v>
      </c>
      <c r="K427" s="5"/>
      <c r="L427" s="5"/>
      <c r="M427" s="24">
        <f t="shared" si="91"/>
        <v>0</v>
      </c>
      <c r="N427" s="30"/>
      <c r="O427" s="34"/>
      <c r="P427" s="9">
        <f t="shared" si="95"/>
        <v>18</v>
      </c>
      <c r="Q427" s="17">
        <f>+'Merkez Stok'!C21</f>
        <v>0</v>
      </c>
      <c r="R427" s="5"/>
      <c r="S427" s="5"/>
      <c r="T427" s="24">
        <f t="shared" si="92"/>
        <v>0</v>
      </c>
      <c r="U427" s="38"/>
      <c r="V427" s="30"/>
    </row>
    <row r="428" spans="2:22" ht="15" customHeight="1">
      <c r="B428" s="9">
        <f t="shared" si="93"/>
        <v>19</v>
      </c>
      <c r="C428" s="17">
        <f>+'Merkez Stok'!C22</f>
        <v>0</v>
      </c>
      <c r="D428" s="5"/>
      <c r="E428" s="5"/>
      <c r="F428" s="24">
        <f t="shared" si="90"/>
        <v>0</v>
      </c>
      <c r="G428" s="30"/>
      <c r="I428" s="9">
        <f t="shared" si="94"/>
        <v>19</v>
      </c>
      <c r="J428" s="17">
        <f>+'Merkez Stok'!C22</f>
        <v>0</v>
      </c>
      <c r="K428" s="5"/>
      <c r="L428" s="5"/>
      <c r="M428" s="24">
        <f t="shared" si="91"/>
        <v>0</v>
      </c>
      <c r="N428" s="30"/>
      <c r="O428" s="34"/>
      <c r="P428" s="9">
        <f t="shared" si="95"/>
        <v>19</v>
      </c>
      <c r="Q428" s="17">
        <f>+'Merkez Stok'!C22</f>
        <v>0</v>
      </c>
      <c r="R428" s="5"/>
      <c r="S428" s="5"/>
      <c r="T428" s="24">
        <f t="shared" si="92"/>
        <v>0</v>
      </c>
      <c r="U428" s="38"/>
      <c r="V428" s="30"/>
    </row>
    <row r="429" spans="2:22" ht="15" customHeight="1" thickBot="1">
      <c r="B429" s="18">
        <f t="shared" si="93"/>
        <v>20</v>
      </c>
      <c r="C429" s="17">
        <f>+'Merkez Stok'!C23</f>
        <v>0</v>
      </c>
      <c r="D429" s="20"/>
      <c r="E429" s="20"/>
      <c r="F429" s="25">
        <f t="shared" si="90"/>
        <v>0</v>
      </c>
      <c r="G429" s="30"/>
      <c r="I429" s="18">
        <f t="shared" si="94"/>
        <v>20</v>
      </c>
      <c r="J429" s="17">
        <f>+'Merkez Stok'!C23</f>
        <v>0</v>
      </c>
      <c r="K429" s="20"/>
      <c r="L429" s="20"/>
      <c r="M429" s="25">
        <f t="shared" si="91"/>
        <v>0</v>
      </c>
      <c r="N429" s="30"/>
      <c r="O429" s="34"/>
      <c r="P429" s="18">
        <f t="shared" si="95"/>
        <v>20</v>
      </c>
      <c r="Q429" s="17">
        <f>+'Merkez Stok'!C23</f>
        <v>0</v>
      </c>
      <c r="R429" s="20"/>
      <c r="S429" s="20"/>
      <c r="T429" s="25">
        <f t="shared" si="92"/>
        <v>0</v>
      </c>
      <c r="U429" s="38"/>
      <c r="V429" s="30"/>
    </row>
    <row r="430" spans="2:22" ht="22.5" customHeight="1" thickBot="1">
      <c r="B430" s="151" t="s">
        <v>8</v>
      </c>
      <c r="C430" s="152"/>
      <c r="D430" s="22">
        <f>SUM(D410:D429)</f>
        <v>1200</v>
      </c>
      <c r="E430" s="22">
        <f>SUM(E410:E429)</f>
        <v>1.52</v>
      </c>
      <c r="F430" s="26">
        <f>SUM(F410:F429)</f>
        <v>1824</v>
      </c>
      <c r="G430" s="23">
        <f>SUM(G410:G429)</f>
        <v>1200</v>
      </c>
      <c r="I430" s="151" t="s">
        <v>8</v>
      </c>
      <c r="J430" s="152"/>
      <c r="K430" s="22">
        <f>SUM(K410:K429)</f>
        <v>0</v>
      </c>
      <c r="L430" s="22">
        <f>SUM(L410:L429)</f>
        <v>0</v>
      </c>
      <c r="M430" s="26">
        <f>SUM(M410:M429)</f>
        <v>0</v>
      </c>
      <c r="N430" s="23">
        <f>SUM(N410:N429)</f>
        <v>0</v>
      </c>
      <c r="O430" s="37"/>
      <c r="P430" s="151" t="s">
        <v>8</v>
      </c>
      <c r="Q430" s="152"/>
      <c r="R430" s="22">
        <f>SUM(R410:R429)</f>
        <v>0</v>
      </c>
      <c r="S430" s="22">
        <f>SUM(S410:S429)</f>
        <v>0</v>
      </c>
      <c r="T430" s="26">
        <f>SUM(T410:T429)</f>
        <v>0</v>
      </c>
      <c r="U430" s="26">
        <f>SUM(U410:U429)</f>
        <v>0</v>
      </c>
      <c r="V430" s="23">
        <f>SUM(V410:V429)</f>
        <v>0</v>
      </c>
    </row>
    <row r="431" spans="2:22" ht="22.5" customHeight="1" thickBot="1">
      <c r="B431" s="145" t="s">
        <v>28</v>
      </c>
      <c r="C431" s="146"/>
      <c r="D431" s="146"/>
      <c r="E431" s="146"/>
      <c r="F431" s="27"/>
      <c r="G431" s="31"/>
      <c r="I431" s="145" t="s">
        <v>28</v>
      </c>
      <c r="J431" s="146"/>
      <c r="K431" s="146"/>
      <c r="L431" s="146"/>
      <c r="M431" s="27"/>
      <c r="N431" s="31"/>
      <c r="O431" s="36"/>
      <c r="P431" s="145" t="s">
        <v>28</v>
      </c>
      <c r="Q431" s="146"/>
      <c r="R431" s="146"/>
      <c r="S431" s="146"/>
      <c r="T431" s="27"/>
      <c r="U431" s="39"/>
      <c r="V431" s="31"/>
    </row>
    <row r="434" spans="2:22" ht="16.5" customHeight="1" thickBot="1">
      <c r="B434" s="32">
        <f>+B407+1</f>
        <v>42446</v>
      </c>
    </row>
    <row r="435" spans="2:22" ht="24" customHeight="1" thickBot="1">
      <c r="B435" s="148" t="s">
        <v>20</v>
      </c>
      <c r="C435" s="149"/>
      <c r="D435" s="149"/>
      <c r="E435" s="149"/>
      <c r="F435" s="149"/>
      <c r="G435" s="150"/>
      <c r="I435" s="148" t="s">
        <v>21</v>
      </c>
      <c r="J435" s="149"/>
      <c r="K435" s="149"/>
      <c r="L435" s="149"/>
      <c r="M435" s="149"/>
      <c r="N435" s="150"/>
      <c r="O435" s="35"/>
      <c r="P435" s="148" t="s">
        <v>22</v>
      </c>
      <c r="Q435" s="149"/>
      <c r="R435" s="149"/>
      <c r="S435" s="149"/>
      <c r="T435" s="149"/>
      <c r="U435" s="150"/>
      <c r="V435" s="28"/>
    </row>
    <row r="436" spans="2:22" s="21" customFormat="1" ht="27.75" customHeight="1">
      <c r="B436" s="40" t="s">
        <v>3</v>
      </c>
      <c r="C436" s="41" t="s">
        <v>10</v>
      </c>
      <c r="D436" s="41" t="s">
        <v>23</v>
      </c>
      <c r="E436" s="41" t="s">
        <v>24</v>
      </c>
      <c r="F436" s="42" t="s">
        <v>25</v>
      </c>
      <c r="G436" s="43" t="s">
        <v>26</v>
      </c>
      <c r="I436" s="40" t="s">
        <v>3</v>
      </c>
      <c r="J436" s="41" t="s">
        <v>10</v>
      </c>
      <c r="K436" s="41" t="s">
        <v>23</v>
      </c>
      <c r="L436" s="41" t="s">
        <v>24</v>
      </c>
      <c r="M436" s="42" t="s">
        <v>25</v>
      </c>
      <c r="N436" s="43" t="s">
        <v>26</v>
      </c>
      <c r="O436" s="33"/>
      <c r="P436" s="40" t="s">
        <v>3</v>
      </c>
      <c r="Q436" s="41" t="s">
        <v>10</v>
      </c>
      <c r="R436" s="41" t="s">
        <v>23</v>
      </c>
      <c r="S436" s="41" t="s">
        <v>24</v>
      </c>
      <c r="T436" s="42" t="s">
        <v>25</v>
      </c>
      <c r="U436" s="44" t="s">
        <v>26</v>
      </c>
      <c r="V436" s="29" t="s">
        <v>27</v>
      </c>
    </row>
    <row r="437" spans="2:22" ht="15" customHeight="1">
      <c r="B437" s="9">
        <v>1</v>
      </c>
      <c r="C437" s="17" t="str">
        <f>+'Merkez Stok'!C4</f>
        <v>Z-Katlama 200 eded</v>
      </c>
      <c r="D437" s="5">
        <v>360</v>
      </c>
      <c r="E437" s="5">
        <v>1.52</v>
      </c>
      <c r="F437" s="24">
        <f>+D437*E437</f>
        <v>547.20000000000005</v>
      </c>
      <c r="G437" s="30">
        <v>360</v>
      </c>
      <c r="I437" s="9">
        <v>1</v>
      </c>
      <c r="J437" s="17" t="str">
        <f>+'Merkez Stok'!C4</f>
        <v>Z-Katlama 200 eded</v>
      </c>
      <c r="K437" s="5"/>
      <c r="L437" s="5"/>
      <c r="M437" s="24">
        <f>+K437*L437</f>
        <v>0</v>
      </c>
      <c r="N437" s="30"/>
      <c r="O437" s="34"/>
      <c r="P437" s="9">
        <v>1</v>
      </c>
      <c r="Q437" s="17" t="str">
        <f>+'Merkez Stok'!C4</f>
        <v>Z-Katlama 200 eded</v>
      </c>
      <c r="R437" s="5"/>
      <c r="S437" s="5"/>
      <c r="T437" s="24">
        <f>+R437*S437</f>
        <v>0</v>
      </c>
      <c r="U437" s="38"/>
      <c r="V437" s="30"/>
    </row>
    <row r="438" spans="2:22" ht="15" customHeight="1">
      <c r="B438" s="9">
        <f>+B437+1</f>
        <v>2</v>
      </c>
      <c r="C438" s="17">
        <f>+'Merkez Stok'!C5</f>
        <v>0</v>
      </c>
      <c r="D438" s="5"/>
      <c r="E438" s="5"/>
      <c r="F438" s="24">
        <f>+D438*E438</f>
        <v>0</v>
      </c>
      <c r="G438" s="30"/>
      <c r="I438" s="9">
        <f>+I437+1</f>
        <v>2</v>
      </c>
      <c r="J438" s="17">
        <f>+'Merkez Stok'!C5</f>
        <v>0</v>
      </c>
      <c r="K438" s="5"/>
      <c r="L438" s="5"/>
      <c r="M438" s="24">
        <f t="shared" ref="M438:M456" si="96">+K438*L438</f>
        <v>0</v>
      </c>
      <c r="N438" s="30"/>
      <c r="O438" s="34"/>
      <c r="P438" s="9">
        <f>+P437+1</f>
        <v>2</v>
      </c>
      <c r="Q438" s="17">
        <f>+'Merkez Stok'!C5</f>
        <v>0</v>
      </c>
      <c r="R438" s="5"/>
      <c r="S438" s="5"/>
      <c r="T438" s="24">
        <f t="shared" ref="T438:T456" si="97">+R438*S438</f>
        <v>0</v>
      </c>
      <c r="U438" s="38"/>
      <c r="V438" s="30"/>
    </row>
    <row r="439" spans="2:22" ht="15" customHeight="1">
      <c r="B439" s="9">
        <f t="shared" ref="B439:B456" si="98">+B438+1</f>
        <v>3</v>
      </c>
      <c r="C439" s="17">
        <f>+'Merkez Stok'!C6</f>
        <v>0</v>
      </c>
      <c r="D439" s="5"/>
      <c r="E439" s="5"/>
      <c r="F439" s="24">
        <f t="shared" ref="F439:F456" si="99">+D439*E439</f>
        <v>0</v>
      </c>
      <c r="G439" s="30"/>
      <c r="I439" s="9">
        <f t="shared" ref="I439:I456" si="100">+I438+1</f>
        <v>3</v>
      </c>
      <c r="J439" s="17">
        <f>+'Merkez Stok'!C6</f>
        <v>0</v>
      </c>
      <c r="K439" s="5"/>
      <c r="L439" s="5"/>
      <c r="M439" s="24">
        <f t="shared" si="96"/>
        <v>0</v>
      </c>
      <c r="N439" s="30"/>
      <c r="O439" s="34"/>
      <c r="P439" s="9">
        <f t="shared" ref="P439:P456" si="101">+P438+1</f>
        <v>3</v>
      </c>
      <c r="Q439" s="17">
        <f>+'Merkez Stok'!C6</f>
        <v>0</v>
      </c>
      <c r="R439" s="5"/>
      <c r="S439" s="5"/>
      <c r="T439" s="24">
        <f t="shared" si="97"/>
        <v>0</v>
      </c>
      <c r="U439" s="38"/>
      <c r="V439" s="30"/>
    </row>
    <row r="440" spans="2:22" ht="15" customHeight="1">
      <c r="B440" s="9">
        <f t="shared" si="98"/>
        <v>4</v>
      </c>
      <c r="C440" s="17">
        <f>+'Merkez Stok'!C7</f>
        <v>0</v>
      </c>
      <c r="D440" s="5"/>
      <c r="E440" s="5"/>
      <c r="F440" s="24">
        <f t="shared" si="99"/>
        <v>0</v>
      </c>
      <c r="G440" s="30"/>
      <c r="I440" s="9">
        <f t="shared" si="100"/>
        <v>4</v>
      </c>
      <c r="J440" s="17">
        <f>+'Merkez Stok'!C7</f>
        <v>0</v>
      </c>
      <c r="K440" s="5"/>
      <c r="L440" s="5"/>
      <c r="M440" s="24">
        <f t="shared" si="96"/>
        <v>0</v>
      </c>
      <c r="N440" s="30"/>
      <c r="O440" s="34"/>
      <c r="P440" s="9">
        <f t="shared" si="101"/>
        <v>4</v>
      </c>
      <c r="Q440" s="17">
        <f>+'Merkez Stok'!C7</f>
        <v>0</v>
      </c>
      <c r="R440" s="5"/>
      <c r="S440" s="5"/>
      <c r="T440" s="24">
        <f t="shared" si="97"/>
        <v>0</v>
      </c>
      <c r="U440" s="38"/>
      <c r="V440" s="30"/>
    </row>
    <row r="441" spans="2:22" ht="15" customHeight="1">
      <c r="B441" s="9">
        <f t="shared" si="98"/>
        <v>5</v>
      </c>
      <c r="C441" s="17">
        <f>+'Merkez Stok'!C8</f>
        <v>0</v>
      </c>
      <c r="D441" s="5"/>
      <c r="E441" s="5"/>
      <c r="F441" s="24">
        <f t="shared" si="99"/>
        <v>0</v>
      </c>
      <c r="G441" s="30"/>
      <c r="I441" s="9">
        <f t="shared" si="100"/>
        <v>5</v>
      </c>
      <c r="J441" s="17">
        <f>+'Merkez Stok'!C8</f>
        <v>0</v>
      </c>
      <c r="K441" s="5"/>
      <c r="L441" s="5"/>
      <c r="M441" s="24">
        <f t="shared" si="96"/>
        <v>0</v>
      </c>
      <c r="N441" s="30"/>
      <c r="O441" s="34"/>
      <c r="P441" s="9">
        <f t="shared" si="101"/>
        <v>5</v>
      </c>
      <c r="Q441" s="17">
        <f>+'Merkez Stok'!C8</f>
        <v>0</v>
      </c>
      <c r="R441" s="5"/>
      <c r="S441" s="5"/>
      <c r="T441" s="24">
        <f t="shared" si="97"/>
        <v>0</v>
      </c>
      <c r="U441" s="38"/>
      <c r="V441" s="30"/>
    </row>
    <row r="442" spans="2:22" ht="15" customHeight="1">
      <c r="B442" s="9">
        <f t="shared" si="98"/>
        <v>6</v>
      </c>
      <c r="C442" s="17">
        <f>+'Merkez Stok'!C9</f>
        <v>0</v>
      </c>
      <c r="D442" s="5"/>
      <c r="E442" s="5"/>
      <c r="F442" s="24">
        <f t="shared" si="99"/>
        <v>0</v>
      </c>
      <c r="G442" s="30"/>
      <c r="I442" s="9">
        <f t="shared" si="100"/>
        <v>6</v>
      </c>
      <c r="J442" s="17">
        <f>+'Merkez Stok'!C9</f>
        <v>0</v>
      </c>
      <c r="K442" s="5"/>
      <c r="L442" s="5"/>
      <c r="M442" s="24">
        <f t="shared" si="96"/>
        <v>0</v>
      </c>
      <c r="N442" s="30"/>
      <c r="O442" s="34"/>
      <c r="P442" s="9">
        <f t="shared" si="101"/>
        <v>6</v>
      </c>
      <c r="Q442" s="17">
        <f>+'Merkez Stok'!C9</f>
        <v>0</v>
      </c>
      <c r="R442" s="5"/>
      <c r="S442" s="5"/>
      <c r="T442" s="24">
        <f t="shared" si="97"/>
        <v>0</v>
      </c>
      <c r="U442" s="38"/>
      <c r="V442" s="30"/>
    </row>
    <row r="443" spans="2:22" ht="15" customHeight="1">
      <c r="B443" s="9">
        <f t="shared" si="98"/>
        <v>7</v>
      </c>
      <c r="C443" s="17">
        <f>+'Merkez Stok'!C10</f>
        <v>0</v>
      </c>
      <c r="D443" s="5"/>
      <c r="E443" s="5"/>
      <c r="F443" s="24">
        <f t="shared" si="99"/>
        <v>0</v>
      </c>
      <c r="G443" s="30"/>
      <c r="I443" s="9">
        <f t="shared" si="100"/>
        <v>7</v>
      </c>
      <c r="J443" s="17">
        <f>+'Merkez Stok'!C10</f>
        <v>0</v>
      </c>
      <c r="K443" s="5"/>
      <c r="L443" s="5"/>
      <c r="M443" s="24">
        <f t="shared" si="96"/>
        <v>0</v>
      </c>
      <c r="N443" s="30"/>
      <c r="O443" s="34"/>
      <c r="P443" s="9">
        <f t="shared" si="101"/>
        <v>7</v>
      </c>
      <c r="Q443" s="17">
        <f>+'Merkez Stok'!C10</f>
        <v>0</v>
      </c>
      <c r="R443" s="5"/>
      <c r="S443" s="5"/>
      <c r="T443" s="24">
        <f t="shared" si="97"/>
        <v>0</v>
      </c>
      <c r="U443" s="38"/>
      <c r="V443" s="30"/>
    </row>
    <row r="444" spans="2:22" ht="15" customHeight="1">
      <c r="B444" s="9">
        <f t="shared" si="98"/>
        <v>8</v>
      </c>
      <c r="C444" s="17">
        <f>+'Merkez Stok'!C11</f>
        <v>0</v>
      </c>
      <c r="D444" s="5"/>
      <c r="E444" s="5"/>
      <c r="F444" s="24">
        <f t="shared" si="99"/>
        <v>0</v>
      </c>
      <c r="G444" s="30"/>
      <c r="I444" s="9">
        <f t="shared" si="100"/>
        <v>8</v>
      </c>
      <c r="J444" s="17">
        <f>+'Merkez Stok'!C11</f>
        <v>0</v>
      </c>
      <c r="K444" s="5"/>
      <c r="L444" s="5"/>
      <c r="M444" s="24">
        <f t="shared" si="96"/>
        <v>0</v>
      </c>
      <c r="N444" s="30"/>
      <c r="O444" s="34"/>
      <c r="P444" s="9">
        <f t="shared" si="101"/>
        <v>8</v>
      </c>
      <c r="Q444" s="17">
        <f>+'Merkez Stok'!C11</f>
        <v>0</v>
      </c>
      <c r="R444" s="5"/>
      <c r="S444" s="5"/>
      <c r="T444" s="24">
        <f t="shared" si="97"/>
        <v>0</v>
      </c>
      <c r="U444" s="38"/>
      <c r="V444" s="30"/>
    </row>
    <row r="445" spans="2:22" ht="15" customHeight="1">
      <c r="B445" s="9">
        <f t="shared" si="98"/>
        <v>9</v>
      </c>
      <c r="C445" s="17">
        <f>+'Merkez Stok'!C12</f>
        <v>0</v>
      </c>
      <c r="D445" s="5"/>
      <c r="E445" s="5"/>
      <c r="F445" s="24">
        <f t="shared" si="99"/>
        <v>0</v>
      </c>
      <c r="G445" s="30"/>
      <c r="I445" s="9">
        <f t="shared" si="100"/>
        <v>9</v>
      </c>
      <c r="J445" s="17">
        <f>+'Merkez Stok'!C12</f>
        <v>0</v>
      </c>
      <c r="K445" s="5"/>
      <c r="L445" s="5"/>
      <c r="M445" s="24">
        <f t="shared" si="96"/>
        <v>0</v>
      </c>
      <c r="N445" s="30"/>
      <c r="O445" s="34"/>
      <c r="P445" s="9">
        <f t="shared" si="101"/>
        <v>9</v>
      </c>
      <c r="Q445" s="17">
        <f>+'Merkez Stok'!C12</f>
        <v>0</v>
      </c>
      <c r="R445" s="5"/>
      <c r="S445" s="5"/>
      <c r="T445" s="24">
        <f t="shared" si="97"/>
        <v>0</v>
      </c>
      <c r="U445" s="38"/>
      <c r="V445" s="30"/>
    </row>
    <row r="446" spans="2:22" ht="15" customHeight="1">
      <c r="B446" s="9">
        <f t="shared" si="98"/>
        <v>10</v>
      </c>
      <c r="C446" s="17">
        <f>+'Merkez Stok'!C13</f>
        <v>0</v>
      </c>
      <c r="D446" s="5"/>
      <c r="E446" s="5"/>
      <c r="F446" s="24">
        <f t="shared" si="99"/>
        <v>0</v>
      </c>
      <c r="G446" s="30"/>
      <c r="I446" s="9">
        <f t="shared" si="100"/>
        <v>10</v>
      </c>
      <c r="J446" s="17">
        <f>+'Merkez Stok'!C13</f>
        <v>0</v>
      </c>
      <c r="K446" s="5"/>
      <c r="L446" s="5"/>
      <c r="M446" s="24">
        <f t="shared" si="96"/>
        <v>0</v>
      </c>
      <c r="N446" s="30"/>
      <c r="O446" s="34"/>
      <c r="P446" s="9">
        <f t="shared" si="101"/>
        <v>10</v>
      </c>
      <c r="Q446" s="17">
        <f>+'Merkez Stok'!C13</f>
        <v>0</v>
      </c>
      <c r="R446" s="5"/>
      <c r="S446" s="5"/>
      <c r="T446" s="24">
        <f t="shared" si="97"/>
        <v>0</v>
      </c>
      <c r="U446" s="38"/>
      <c r="V446" s="30"/>
    </row>
    <row r="447" spans="2:22" ht="15" customHeight="1">
      <c r="B447" s="9">
        <f t="shared" si="98"/>
        <v>11</v>
      </c>
      <c r="C447" s="17">
        <f>+'Merkez Stok'!C14</f>
        <v>0</v>
      </c>
      <c r="D447" s="5"/>
      <c r="E447" s="5"/>
      <c r="F447" s="24">
        <f t="shared" si="99"/>
        <v>0</v>
      </c>
      <c r="G447" s="30"/>
      <c r="I447" s="9">
        <f t="shared" si="100"/>
        <v>11</v>
      </c>
      <c r="J447" s="17">
        <f>+'Merkez Stok'!C14</f>
        <v>0</v>
      </c>
      <c r="K447" s="5"/>
      <c r="L447" s="5"/>
      <c r="M447" s="24">
        <f t="shared" si="96"/>
        <v>0</v>
      </c>
      <c r="N447" s="30"/>
      <c r="O447" s="34"/>
      <c r="P447" s="9">
        <f t="shared" si="101"/>
        <v>11</v>
      </c>
      <c r="Q447" s="17">
        <f>+'Merkez Stok'!C14</f>
        <v>0</v>
      </c>
      <c r="R447" s="5"/>
      <c r="S447" s="5"/>
      <c r="T447" s="24">
        <f t="shared" si="97"/>
        <v>0</v>
      </c>
      <c r="U447" s="38"/>
      <c r="V447" s="30"/>
    </row>
    <row r="448" spans="2:22" ht="15" customHeight="1">
      <c r="B448" s="9">
        <f t="shared" si="98"/>
        <v>12</v>
      </c>
      <c r="C448" s="17">
        <f>+'Merkez Stok'!C15</f>
        <v>0</v>
      </c>
      <c r="D448" s="5"/>
      <c r="E448" s="5"/>
      <c r="F448" s="24">
        <f t="shared" si="99"/>
        <v>0</v>
      </c>
      <c r="G448" s="30"/>
      <c r="I448" s="9">
        <f t="shared" si="100"/>
        <v>12</v>
      </c>
      <c r="J448" s="17">
        <f>+'Merkez Stok'!C15</f>
        <v>0</v>
      </c>
      <c r="K448" s="5"/>
      <c r="L448" s="5"/>
      <c r="M448" s="24">
        <f t="shared" si="96"/>
        <v>0</v>
      </c>
      <c r="N448" s="30"/>
      <c r="O448" s="34"/>
      <c r="P448" s="9">
        <f t="shared" si="101"/>
        <v>12</v>
      </c>
      <c r="Q448" s="17">
        <f>+'Merkez Stok'!C15</f>
        <v>0</v>
      </c>
      <c r="R448" s="5"/>
      <c r="S448" s="5"/>
      <c r="T448" s="24">
        <f t="shared" si="97"/>
        <v>0</v>
      </c>
      <c r="U448" s="38"/>
      <c r="V448" s="30"/>
    </row>
    <row r="449" spans="2:22" ht="15" customHeight="1">
      <c r="B449" s="9">
        <f t="shared" si="98"/>
        <v>13</v>
      </c>
      <c r="C449" s="17">
        <f>+'Merkez Stok'!C16</f>
        <v>0</v>
      </c>
      <c r="D449" s="5"/>
      <c r="E449" s="5"/>
      <c r="F449" s="24">
        <f t="shared" si="99"/>
        <v>0</v>
      </c>
      <c r="G449" s="30"/>
      <c r="I449" s="9">
        <f t="shared" si="100"/>
        <v>13</v>
      </c>
      <c r="J449" s="17">
        <f>+'Merkez Stok'!C16</f>
        <v>0</v>
      </c>
      <c r="K449" s="5"/>
      <c r="L449" s="5"/>
      <c r="M449" s="24">
        <f t="shared" si="96"/>
        <v>0</v>
      </c>
      <c r="N449" s="30"/>
      <c r="O449" s="34"/>
      <c r="P449" s="9">
        <f t="shared" si="101"/>
        <v>13</v>
      </c>
      <c r="Q449" s="17">
        <f>+'Merkez Stok'!C16</f>
        <v>0</v>
      </c>
      <c r="R449" s="5"/>
      <c r="S449" s="5"/>
      <c r="T449" s="24">
        <f t="shared" si="97"/>
        <v>0</v>
      </c>
      <c r="U449" s="38"/>
      <c r="V449" s="30"/>
    </row>
    <row r="450" spans="2:22" ht="15" customHeight="1">
      <c r="B450" s="9">
        <f t="shared" si="98"/>
        <v>14</v>
      </c>
      <c r="C450" s="17">
        <f>+'Merkez Stok'!C17</f>
        <v>0</v>
      </c>
      <c r="D450" s="5"/>
      <c r="E450" s="5"/>
      <c r="F450" s="24">
        <f t="shared" si="99"/>
        <v>0</v>
      </c>
      <c r="G450" s="30"/>
      <c r="I450" s="9">
        <f t="shared" si="100"/>
        <v>14</v>
      </c>
      <c r="J450" s="17">
        <f>+'Merkez Stok'!C17</f>
        <v>0</v>
      </c>
      <c r="K450" s="5"/>
      <c r="L450" s="5"/>
      <c r="M450" s="24">
        <f t="shared" si="96"/>
        <v>0</v>
      </c>
      <c r="N450" s="30"/>
      <c r="O450" s="34"/>
      <c r="P450" s="9">
        <f t="shared" si="101"/>
        <v>14</v>
      </c>
      <c r="Q450" s="17">
        <f>+'Merkez Stok'!C17</f>
        <v>0</v>
      </c>
      <c r="R450" s="5"/>
      <c r="S450" s="5"/>
      <c r="T450" s="24">
        <f t="shared" si="97"/>
        <v>0</v>
      </c>
      <c r="U450" s="38"/>
      <c r="V450" s="30"/>
    </row>
    <row r="451" spans="2:22" ht="15" customHeight="1">
      <c r="B451" s="9">
        <f t="shared" si="98"/>
        <v>15</v>
      </c>
      <c r="C451" s="17">
        <f>+'Merkez Stok'!C18</f>
        <v>0</v>
      </c>
      <c r="D451" s="5"/>
      <c r="E451" s="5"/>
      <c r="F451" s="24">
        <f t="shared" si="99"/>
        <v>0</v>
      </c>
      <c r="G451" s="30"/>
      <c r="I451" s="9">
        <f t="shared" si="100"/>
        <v>15</v>
      </c>
      <c r="J451" s="17">
        <f>+'Merkez Stok'!C18</f>
        <v>0</v>
      </c>
      <c r="K451" s="5"/>
      <c r="L451" s="5"/>
      <c r="M451" s="24">
        <f t="shared" si="96"/>
        <v>0</v>
      </c>
      <c r="N451" s="30"/>
      <c r="O451" s="34"/>
      <c r="P451" s="9">
        <f t="shared" si="101"/>
        <v>15</v>
      </c>
      <c r="Q451" s="17">
        <f>+'Merkez Stok'!C18</f>
        <v>0</v>
      </c>
      <c r="R451" s="5"/>
      <c r="S451" s="5"/>
      <c r="T451" s="24">
        <f t="shared" si="97"/>
        <v>0</v>
      </c>
      <c r="U451" s="38"/>
      <c r="V451" s="30"/>
    </row>
    <row r="452" spans="2:22" ht="15" customHeight="1">
      <c r="B452" s="9">
        <f t="shared" si="98"/>
        <v>16</v>
      </c>
      <c r="C452" s="17">
        <f>+'Merkez Stok'!C19</f>
        <v>0</v>
      </c>
      <c r="D452" s="5"/>
      <c r="E452" s="5"/>
      <c r="F452" s="24">
        <f t="shared" si="99"/>
        <v>0</v>
      </c>
      <c r="G452" s="30"/>
      <c r="I452" s="9">
        <f t="shared" si="100"/>
        <v>16</v>
      </c>
      <c r="J452" s="17">
        <f>+'Merkez Stok'!C19</f>
        <v>0</v>
      </c>
      <c r="K452" s="5"/>
      <c r="L452" s="5"/>
      <c r="M452" s="24">
        <f t="shared" si="96"/>
        <v>0</v>
      </c>
      <c r="N452" s="30"/>
      <c r="O452" s="34"/>
      <c r="P452" s="9">
        <f t="shared" si="101"/>
        <v>16</v>
      </c>
      <c r="Q452" s="17">
        <f>+'Merkez Stok'!C19</f>
        <v>0</v>
      </c>
      <c r="R452" s="5"/>
      <c r="S452" s="5"/>
      <c r="T452" s="24">
        <f t="shared" si="97"/>
        <v>0</v>
      </c>
      <c r="U452" s="38"/>
      <c r="V452" s="30"/>
    </row>
    <row r="453" spans="2:22" ht="15" customHeight="1">
      <c r="B453" s="9">
        <f t="shared" si="98"/>
        <v>17</v>
      </c>
      <c r="C453" s="17">
        <f>+'Merkez Stok'!C20</f>
        <v>0</v>
      </c>
      <c r="D453" s="5"/>
      <c r="E453" s="5"/>
      <c r="F453" s="24">
        <f t="shared" si="99"/>
        <v>0</v>
      </c>
      <c r="G453" s="30"/>
      <c r="I453" s="9">
        <f t="shared" si="100"/>
        <v>17</v>
      </c>
      <c r="J453" s="17">
        <f>+'Merkez Stok'!C20</f>
        <v>0</v>
      </c>
      <c r="K453" s="5"/>
      <c r="L453" s="5"/>
      <c r="M453" s="24">
        <f t="shared" si="96"/>
        <v>0</v>
      </c>
      <c r="N453" s="30"/>
      <c r="O453" s="34"/>
      <c r="P453" s="9">
        <f t="shared" si="101"/>
        <v>17</v>
      </c>
      <c r="Q453" s="17">
        <f>+'Merkez Stok'!C20</f>
        <v>0</v>
      </c>
      <c r="R453" s="5"/>
      <c r="S453" s="5"/>
      <c r="T453" s="24">
        <f t="shared" si="97"/>
        <v>0</v>
      </c>
      <c r="U453" s="38"/>
      <c r="V453" s="30"/>
    </row>
    <row r="454" spans="2:22" ht="15" customHeight="1">
      <c r="B454" s="9">
        <f t="shared" si="98"/>
        <v>18</v>
      </c>
      <c r="C454" s="17">
        <f>+'Merkez Stok'!C21</f>
        <v>0</v>
      </c>
      <c r="D454" s="5"/>
      <c r="E454" s="5"/>
      <c r="F454" s="24">
        <f t="shared" si="99"/>
        <v>0</v>
      </c>
      <c r="G454" s="30"/>
      <c r="I454" s="9">
        <f t="shared" si="100"/>
        <v>18</v>
      </c>
      <c r="J454" s="17">
        <f>+'Merkez Stok'!C21</f>
        <v>0</v>
      </c>
      <c r="K454" s="5"/>
      <c r="L454" s="5"/>
      <c r="M454" s="24">
        <f t="shared" si="96"/>
        <v>0</v>
      </c>
      <c r="N454" s="30"/>
      <c r="O454" s="34"/>
      <c r="P454" s="9">
        <f t="shared" si="101"/>
        <v>18</v>
      </c>
      <c r="Q454" s="17">
        <f>+'Merkez Stok'!C21</f>
        <v>0</v>
      </c>
      <c r="R454" s="5"/>
      <c r="S454" s="5"/>
      <c r="T454" s="24">
        <f t="shared" si="97"/>
        <v>0</v>
      </c>
      <c r="U454" s="38"/>
      <c r="V454" s="30"/>
    </row>
    <row r="455" spans="2:22" ht="15" customHeight="1">
      <c r="B455" s="9">
        <f t="shared" si="98"/>
        <v>19</v>
      </c>
      <c r="C455" s="17">
        <f>+'Merkez Stok'!C22</f>
        <v>0</v>
      </c>
      <c r="D455" s="5"/>
      <c r="E455" s="5"/>
      <c r="F455" s="24">
        <f t="shared" si="99"/>
        <v>0</v>
      </c>
      <c r="G455" s="30"/>
      <c r="I455" s="9">
        <f t="shared" si="100"/>
        <v>19</v>
      </c>
      <c r="J455" s="17">
        <f>+'Merkez Stok'!C22</f>
        <v>0</v>
      </c>
      <c r="K455" s="5"/>
      <c r="L455" s="5"/>
      <c r="M455" s="24">
        <f t="shared" si="96"/>
        <v>0</v>
      </c>
      <c r="N455" s="30"/>
      <c r="O455" s="34"/>
      <c r="P455" s="9">
        <f t="shared" si="101"/>
        <v>19</v>
      </c>
      <c r="Q455" s="17">
        <f>+'Merkez Stok'!C22</f>
        <v>0</v>
      </c>
      <c r="R455" s="5"/>
      <c r="S455" s="5"/>
      <c r="T455" s="24">
        <f t="shared" si="97"/>
        <v>0</v>
      </c>
      <c r="U455" s="38"/>
      <c r="V455" s="30"/>
    </row>
    <row r="456" spans="2:22" ht="15" customHeight="1" thickBot="1">
      <c r="B456" s="18">
        <f t="shared" si="98"/>
        <v>20</v>
      </c>
      <c r="C456" s="17">
        <f>+'Merkez Stok'!C23</f>
        <v>0</v>
      </c>
      <c r="D456" s="20"/>
      <c r="E456" s="20"/>
      <c r="F456" s="25">
        <f t="shared" si="99"/>
        <v>0</v>
      </c>
      <c r="G456" s="30"/>
      <c r="I456" s="18">
        <f t="shared" si="100"/>
        <v>20</v>
      </c>
      <c r="J456" s="17">
        <f>+'Merkez Stok'!C23</f>
        <v>0</v>
      </c>
      <c r="K456" s="20"/>
      <c r="L456" s="20"/>
      <c r="M456" s="25">
        <f t="shared" si="96"/>
        <v>0</v>
      </c>
      <c r="N456" s="30"/>
      <c r="O456" s="34"/>
      <c r="P456" s="18">
        <f t="shared" si="101"/>
        <v>20</v>
      </c>
      <c r="Q456" s="17">
        <f>+'Merkez Stok'!C23</f>
        <v>0</v>
      </c>
      <c r="R456" s="20"/>
      <c r="S456" s="20"/>
      <c r="T456" s="25">
        <f t="shared" si="97"/>
        <v>0</v>
      </c>
      <c r="U456" s="38"/>
      <c r="V456" s="30"/>
    </row>
    <row r="457" spans="2:22" ht="22.5" customHeight="1" thickBot="1">
      <c r="B457" s="151" t="s">
        <v>8</v>
      </c>
      <c r="C457" s="152"/>
      <c r="D457" s="22">
        <f>SUM(D437:D456)</f>
        <v>360</v>
      </c>
      <c r="E457" s="22">
        <f>SUM(E437:E456)</f>
        <v>1.52</v>
      </c>
      <c r="F457" s="26">
        <f>SUM(F437:F456)</f>
        <v>547.20000000000005</v>
      </c>
      <c r="G457" s="23">
        <f>SUM(G437:G456)</f>
        <v>360</v>
      </c>
      <c r="I457" s="151" t="s">
        <v>8</v>
      </c>
      <c r="J457" s="152"/>
      <c r="K457" s="22">
        <f>SUM(K437:K456)</f>
        <v>0</v>
      </c>
      <c r="L457" s="22">
        <f>SUM(L437:L456)</f>
        <v>0</v>
      </c>
      <c r="M457" s="26">
        <f>SUM(M437:M456)</f>
        <v>0</v>
      </c>
      <c r="N457" s="23">
        <f>SUM(N437:N456)</f>
        <v>0</v>
      </c>
      <c r="O457" s="37"/>
      <c r="P457" s="151" t="s">
        <v>8</v>
      </c>
      <c r="Q457" s="152"/>
      <c r="R457" s="22">
        <f>SUM(R437:R456)</f>
        <v>0</v>
      </c>
      <c r="S457" s="22">
        <f>SUM(S437:S456)</f>
        <v>0</v>
      </c>
      <c r="T457" s="26">
        <f>SUM(T437:T456)</f>
        <v>0</v>
      </c>
      <c r="U457" s="26">
        <f>SUM(U437:U456)</f>
        <v>0</v>
      </c>
      <c r="V457" s="23">
        <f>SUM(V437:V456)</f>
        <v>0</v>
      </c>
    </row>
    <row r="458" spans="2:22" ht="22.5" customHeight="1" thickBot="1">
      <c r="B458" s="145" t="s">
        <v>28</v>
      </c>
      <c r="C458" s="146"/>
      <c r="D458" s="146"/>
      <c r="E458" s="146"/>
      <c r="F458" s="27"/>
      <c r="G458" s="31"/>
      <c r="I458" s="145" t="s">
        <v>28</v>
      </c>
      <c r="J458" s="146"/>
      <c r="K458" s="146"/>
      <c r="L458" s="146"/>
      <c r="M458" s="27"/>
      <c r="N458" s="31"/>
      <c r="O458" s="36"/>
      <c r="P458" s="145" t="s">
        <v>28</v>
      </c>
      <c r="Q458" s="146"/>
      <c r="R458" s="146"/>
      <c r="S458" s="146"/>
      <c r="T458" s="27"/>
      <c r="U458" s="39"/>
      <c r="V458" s="31"/>
    </row>
    <row r="461" spans="2:22" ht="16.5" customHeight="1" thickBot="1">
      <c r="B461" s="32">
        <f>+B434+1</f>
        <v>42447</v>
      </c>
    </row>
    <row r="462" spans="2:22" ht="24" customHeight="1" thickBot="1">
      <c r="B462" s="148" t="s">
        <v>20</v>
      </c>
      <c r="C462" s="149"/>
      <c r="D462" s="149"/>
      <c r="E462" s="149"/>
      <c r="F462" s="149"/>
      <c r="G462" s="150"/>
      <c r="I462" s="148" t="s">
        <v>21</v>
      </c>
      <c r="J462" s="149"/>
      <c r="K462" s="149"/>
      <c r="L462" s="149"/>
      <c r="M462" s="149"/>
      <c r="N462" s="150"/>
      <c r="O462" s="35"/>
      <c r="P462" s="148" t="s">
        <v>22</v>
      </c>
      <c r="Q462" s="149"/>
      <c r="R462" s="149"/>
      <c r="S462" s="149"/>
      <c r="T462" s="149"/>
      <c r="U462" s="150"/>
      <c r="V462" s="28"/>
    </row>
    <row r="463" spans="2:22" s="21" customFormat="1" ht="27.75" customHeight="1">
      <c r="B463" s="40" t="s">
        <v>3</v>
      </c>
      <c r="C463" s="41" t="s">
        <v>10</v>
      </c>
      <c r="D463" s="41" t="s">
        <v>23</v>
      </c>
      <c r="E463" s="41" t="s">
        <v>24</v>
      </c>
      <c r="F463" s="42" t="s">
        <v>25</v>
      </c>
      <c r="G463" s="43" t="s">
        <v>26</v>
      </c>
      <c r="I463" s="40" t="s">
        <v>3</v>
      </c>
      <c r="J463" s="41" t="s">
        <v>10</v>
      </c>
      <c r="K463" s="41" t="s">
        <v>23</v>
      </c>
      <c r="L463" s="41" t="s">
        <v>24</v>
      </c>
      <c r="M463" s="42" t="s">
        <v>25</v>
      </c>
      <c r="N463" s="43" t="s">
        <v>26</v>
      </c>
      <c r="O463" s="33"/>
      <c r="P463" s="40" t="s">
        <v>3</v>
      </c>
      <c r="Q463" s="41" t="s">
        <v>10</v>
      </c>
      <c r="R463" s="41" t="s">
        <v>23</v>
      </c>
      <c r="S463" s="41" t="s">
        <v>24</v>
      </c>
      <c r="T463" s="42" t="s">
        <v>25</v>
      </c>
      <c r="U463" s="44" t="s">
        <v>26</v>
      </c>
      <c r="V463" s="29" t="s">
        <v>27</v>
      </c>
    </row>
    <row r="464" spans="2:22" ht="15" customHeight="1">
      <c r="B464" s="9">
        <v>1</v>
      </c>
      <c r="C464" s="17" t="str">
        <f>+'Merkez Stok'!C4</f>
        <v>Z-Katlama 200 eded</v>
      </c>
      <c r="D464" s="5"/>
      <c r="E464" s="5"/>
      <c r="F464" s="24">
        <f>+D464*E464</f>
        <v>0</v>
      </c>
      <c r="G464" s="30"/>
      <c r="I464" s="9">
        <v>1</v>
      </c>
      <c r="J464" s="17" t="str">
        <f>+'Merkez Stok'!C4</f>
        <v>Z-Katlama 200 eded</v>
      </c>
      <c r="K464" s="5"/>
      <c r="L464" s="5"/>
      <c r="M464" s="24">
        <f>+K464*L464</f>
        <v>0</v>
      </c>
      <c r="N464" s="30"/>
      <c r="O464" s="34"/>
      <c r="P464" s="9">
        <v>1</v>
      </c>
      <c r="Q464" s="17" t="str">
        <f>+'Merkez Stok'!C4</f>
        <v>Z-Katlama 200 eded</v>
      </c>
      <c r="R464" s="5"/>
      <c r="S464" s="5"/>
      <c r="T464" s="24">
        <f>+R464*S464</f>
        <v>0</v>
      </c>
      <c r="U464" s="38"/>
      <c r="V464" s="30"/>
    </row>
    <row r="465" spans="2:22" ht="15" customHeight="1">
      <c r="B465" s="9">
        <f>+B464+1</f>
        <v>2</v>
      </c>
      <c r="C465" s="17">
        <f>+'Merkez Stok'!C5</f>
        <v>0</v>
      </c>
      <c r="D465" s="5"/>
      <c r="E465" s="5"/>
      <c r="F465" s="24">
        <f t="shared" ref="F465:F483" si="102">+D465*E465</f>
        <v>0</v>
      </c>
      <c r="G465" s="30"/>
      <c r="I465" s="9">
        <f>+I464+1</f>
        <v>2</v>
      </c>
      <c r="J465" s="17">
        <f>+'Merkez Stok'!C5</f>
        <v>0</v>
      </c>
      <c r="K465" s="5"/>
      <c r="L465" s="5"/>
      <c r="M465" s="24">
        <f t="shared" ref="M465:M483" si="103">+K465*L465</f>
        <v>0</v>
      </c>
      <c r="N465" s="30"/>
      <c r="O465" s="34"/>
      <c r="P465" s="9">
        <f>+P464+1</f>
        <v>2</v>
      </c>
      <c r="Q465" s="17">
        <f>+'Merkez Stok'!C5</f>
        <v>0</v>
      </c>
      <c r="R465" s="5"/>
      <c r="S465" s="5"/>
      <c r="T465" s="24">
        <f t="shared" ref="T465:T483" si="104">+R465*S465</f>
        <v>0</v>
      </c>
      <c r="U465" s="38"/>
      <c r="V465" s="30"/>
    </row>
    <row r="466" spans="2:22" ht="15" customHeight="1">
      <c r="B466" s="9">
        <f t="shared" ref="B466:B483" si="105">+B465+1</f>
        <v>3</v>
      </c>
      <c r="C466" s="17">
        <f>+'Merkez Stok'!C6</f>
        <v>0</v>
      </c>
      <c r="D466" s="5"/>
      <c r="E466" s="5"/>
      <c r="F466" s="24">
        <f t="shared" si="102"/>
        <v>0</v>
      </c>
      <c r="G466" s="30"/>
      <c r="I466" s="9">
        <f t="shared" ref="I466:I483" si="106">+I465+1</f>
        <v>3</v>
      </c>
      <c r="J466" s="17">
        <f>+'Merkez Stok'!C6</f>
        <v>0</v>
      </c>
      <c r="K466" s="5"/>
      <c r="L466" s="5"/>
      <c r="M466" s="24">
        <f t="shared" si="103"/>
        <v>0</v>
      </c>
      <c r="N466" s="30"/>
      <c r="O466" s="34"/>
      <c r="P466" s="9">
        <f t="shared" ref="P466:P483" si="107">+P465+1</f>
        <v>3</v>
      </c>
      <c r="Q466" s="17">
        <f>+'Merkez Stok'!C6</f>
        <v>0</v>
      </c>
      <c r="R466" s="5"/>
      <c r="S466" s="5"/>
      <c r="T466" s="24">
        <f t="shared" si="104"/>
        <v>0</v>
      </c>
      <c r="U466" s="38"/>
      <c r="V466" s="30"/>
    </row>
    <row r="467" spans="2:22" ht="15" customHeight="1">
      <c r="B467" s="9">
        <f t="shared" si="105"/>
        <v>4</v>
      </c>
      <c r="C467" s="17">
        <f>+'Merkez Stok'!C7</f>
        <v>0</v>
      </c>
      <c r="D467" s="5"/>
      <c r="E467" s="5"/>
      <c r="F467" s="24">
        <f t="shared" si="102"/>
        <v>0</v>
      </c>
      <c r="G467" s="30"/>
      <c r="I467" s="9">
        <f t="shared" si="106"/>
        <v>4</v>
      </c>
      <c r="J467" s="17">
        <f>+'Merkez Stok'!C7</f>
        <v>0</v>
      </c>
      <c r="K467" s="5"/>
      <c r="L467" s="5"/>
      <c r="M467" s="24">
        <f t="shared" si="103"/>
        <v>0</v>
      </c>
      <c r="N467" s="30"/>
      <c r="O467" s="34"/>
      <c r="P467" s="9">
        <f t="shared" si="107"/>
        <v>4</v>
      </c>
      <c r="Q467" s="17">
        <f>+'Merkez Stok'!C7</f>
        <v>0</v>
      </c>
      <c r="R467" s="5"/>
      <c r="S467" s="5"/>
      <c r="T467" s="24">
        <f t="shared" si="104"/>
        <v>0</v>
      </c>
      <c r="U467" s="38"/>
      <c r="V467" s="30"/>
    </row>
    <row r="468" spans="2:22" ht="15" customHeight="1">
      <c r="B468" s="9">
        <f t="shared" si="105"/>
        <v>5</v>
      </c>
      <c r="C468" s="17">
        <f>+'Merkez Stok'!C8</f>
        <v>0</v>
      </c>
      <c r="D468" s="5"/>
      <c r="E468" s="5"/>
      <c r="F468" s="24">
        <f t="shared" si="102"/>
        <v>0</v>
      </c>
      <c r="G468" s="30"/>
      <c r="I468" s="9">
        <f t="shared" si="106"/>
        <v>5</v>
      </c>
      <c r="J468" s="17">
        <f>+'Merkez Stok'!C8</f>
        <v>0</v>
      </c>
      <c r="K468" s="5"/>
      <c r="L468" s="5"/>
      <c r="M468" s="24">
        <f t="shared" si="103"/>
        <v>0</v>
      </c>
      <c r="N468" s="30"/>
      <c r="O468" s="34"/>
      <c r="P468" s="9">
        <f t="shared" si="107"/>
        <v>5</v>
      </c>
      <c r="Q468" s="17">
        <f>+'Merkez Stok'!C8</f>
        <v>0</v>
      </c>
      <c r="R468" s="5"/>
      <c r="S468" s="5"/>
      <c r="T468" s="24">
        <f t="shared" si="104"/>
        <v>0</v>
      </c>
      <c r="U468" s="38"/>
      <c r="V468" s="30"/>
    </row>
    <row r="469" spans="2:22" ht="15" customHeight="1">
      <c r="B469" s="9">
        <f t="shared" si="105"/>
        <v>6</v>
      </c>
      <c r="C469" s="17">
        <f>+'Merkez Stok'!C9</f>
        <v>0</v>
      </c>
      <c r="D469" s="5"/>
      <c r="E469" s="5"/>
      <c r="F469" s="24">
        <f t="shared" si="102"/>
        <v>0</v>
      </c>
      <c r="G469" s="30"/>
      <c r="I469" s="9">
        <f t="shared" si="106"/>
        <v>6</v>
      </c>
      <c r="J469" s="17">
        <f>+'Merkez Stok'!C9</f>
        <v>0</v>
      </c>
      <c r="K469" s="5"/>
      <c r="L469" s="5"/>
      <c r="M469" s="24">
        <f t="shared" si="103"/>
        <v>0</v>
      </c>
      <c r="N469" s="30"/>
      <c r="O469" s="34"/>
      <c r="P469" s="9">
        <f t="shared" si="107"/>
        <v>6</v>
      </c>
      <c r="Q469" s="17">
        <f>+'Merkez Stok'!C9</f>
        <v>0</v>
      </c>
      <c r="R469" s="5"/>
      <c r="S469" s="5"/>
      <c r="T469" s="24">
        <f t="shared" si="104"/>
        <v>0</v>
      </c>
      <c r="U469" s="38"/>
      <c r="V469" s="30"/>
    </row>
    <row r="470" spans="2:22" ht="15" customHeight="1">
      <c r="B470" s="9">
        <f t="shared" si="105"/>
        <v>7</v>
      </c>
      <c r="C470" s="17">
        <f>+'Merkez Stok'!C10</f>
        <v>0</v>
      </c>
      <c r="D470" s="5"/>
      <c r="E470" s="5"/>
      <c r="F470" s="24">
        <f t="shared" si="102"/>
        <v>0</v>
      </c>
      <c r="G470" s="30"/>
      <c r="I470" s="9">
        <f t="shared" si="106"/>
        <v>7</v>
      </c>
      <c r="J470" s="17">
        <f>+'Merkez Stok'!C10</f>
        <v>0</v>
      </c>
      <c r="K470" s="5"/>
      <c r="L470" s="5"/>
      <c r="M470" s="24">
        <f t="shared" si="103"/>
        <v>0</v>
      </c>
      <c r="N470" s="30"/>
      <c r="O470" s="34"/>
      <c r="P470" s="9">
        <f t="shared" si="107"/>
        <v>7</v>
      </c>
      <c r="Q470" s="17">
        <f>+'Merkez Stok'!C10</f>
        <v>0</v>
      </c>
      <c r="R470" s="5"/>
      <c r="S470" s="5"/>
      <c r="T470" s="24">
        <f t="shared" si="104"/>
        <v>0</v>
      </c>
      <c r="U470" s="38"/>
      <c r="V470" s="30"/>
    </row>
    <row r="471" spans="2:22" ht="15" customHeight="1">
      <c r="B471" s="9">
        <f t="shared" si="105"/>
        <v>8</v>
      </c>
      <c r="C471" s="17">
        <f>+'Merkez Stok'!C11</f>
        <v>0</v>
      </c>
      <c r="D471" s="5"/>
      <c r="E471" s="5"/>
      <c r="F471" s="24">
        <f t="shared" si="102"/>
        <v>0</v>
      </c>
      <c r="G471" s="30"/>
      <c r="I471" s="9">
        <f t="shared" si="106"/>
        <v>8</v>
      </c>
      <c r="J471" s="17">
        <f>+'Merkez Stok'!C11</f>
        <v>0</v>
      </c>
      <c r="K471" s="5"/>
      <c r="L471" s="5"/>
      <c r="M471" s="24">
        <f t="shared" si="103"/>
        <v>0</v>
      </c>
      <c r="N471" s="30"/>
      <c r="O471" s="34"/>
      <c r="P471" s="9">
        <f t="shared" si="107"/>
        <v>8</v>
      </c>
      <c r="Q471" s="17">
        <f>+'Merkez Stok'!C11</f>
        <v>0</v>
      </c>
      <c r="R471" s="5"/>
      <c r="S471" s="5"/>
      <c r="T471" s="24">
        <f t="shared" si="104"/>
        <v>0</v>
      </c>
      <c r="U471" s="38"/>
      <c r="V471" s="30"/>
    </row>
    <row r="472" spans="2:22" ht="15" customHeight="1">
      <c r="B472" s="9">
        <f t="shared" si="105"/>
        <v>9</v>
      </c>
      <c r="C472" s="17">
        <f>+'Merkez Stok'!C12</f>
        <v>0</v>
      </c>
      <c r="D472" s="5"/>
      <c r="E472" s="5"/>
      <c r="F472" s="24">
        <f t="shared" si="102"/>
        <v>0</v>
      </c>
      <c r="G472" s="30"/>
      <c r="I472" s="9">
        <f t="shared" si="106"/>
        <v>9</v>
      </c>
      <c r="J472" s="17">
        <f>+'Merkez Stok'!C12</f>
        <v>0</v>
      </c>
      <c r="K472" s="5"/>
      <c r="L472" s="5"/>
      <c r="M472" s="24">
        <f t="shared" si="103"/>
        <v>0</v>
      </c>
      <c r="N472" s="30"/>
      <c r="O472" s="34"/>
      <c r="P472" s="9">
        <f t="shared" si="107"/>
        <v>9</v>
      </c>
      <c r="Q472" s="17">
        <f>+'Merkez Stok'!C12</f>
        <v>0</v>
      </c>
      <c r="R472" s="5"/>
      <c r="S472" s="5"/>
      <c r="T472" s="24">
        <f t="shared" si="104"/>
        <v>0</v>
      </c>
      <c r="U472" s="38"/>
      <c r="V472" s="30"/>
    </row>
    <row r="473" spans="2:22" ht="15" customHeight="1">
      <c r="B473" s="9">
        <f t="shared" si="105"/>
        <v>10</v>
      </c>
      <c r="C473" s="17">
        <f>+'Merkez Stok'!C13</f>
        <v>0</v>
      </c>
      <c r="D473" s="5"/>
      <c r="E473" s="5"/>
      <c r="F473" s="24">
        <f t="shared" si="102"/>
        <v>0</v>
      </c>
      <c r="G473" s="30"/>
      <c r="I473" s="9">
        <f t="shared" si="106"/>
        <v>10</v>
      </c>
      <c r="J473" s="17">
        <f>+'Merkez Stok'!C13</f>
        <v>0</v>
      </c>
      <c r="K473" s="5"/>
      <c r="L473" s="5"/>
      <c r="M473" s="24">
        <f t="shared" si="103"/>
        <v>0</v>
      </c>
      <c r="N473" s="30"/>
      <c r="O473" s="34"/>
      <c r="P473" s="9">
        <f t="shared" si="107"/>
        <v>10</v>
      </c>
      <c r="Q473" s="17">
        <f>+'Merkez Stok'!C13</f>
        <v>0</v>
      </c>
      <c r="R473" s="5"/>
      <c r="S473" s="5"/>
      <c r="T473" s="24">
        <f t="shared" si="104"/>
        <v>0</v>
      </c>
      <c r="U473" s="38"/>
      <c r="V473" s="30"/>
    </row>
    <row r="474" spans="2:22" ht="15" customHeight="1">
      <c r="B474" s="9">
        <f t="shared" si="105"/>
        <v>11</v>
      </c>
      <c r="C474" s="17">
        <f>+'Merkez Stok'!C14</f>
        <v>0</v>
      </c>
      <c r="D474" s="5"/>
      <c r="E474" s="5"/>
      <c r="F474" s="24">
        <f t="shared" si="102"/>
        <v>0</v>
      </c>
      <c r="G474" s="30"/>
      <c r="I474" s="9">
        <f t="shared" si="106"/>
        <v>11</v>
      </c>
      <c r="J474" s="17">
        <f>+'Merkez Stok'!C14</f>
        <v>0</v>
      </c>
      <c r="K474" s="5"/>
      <c r="L474" s="5"/>
      <c r="M474" s="24">
        <f t="shared" si="103"/>
        <v>0</v>
      </c>
      <c r="N474" s="30"/>
      <c r="O474" s="34"/>
      <c r="P474" s="9">
        <f t="shared" si="107"/>
        <v>11</v>
      </c>
      <c r="Q474" s="17">
        <f>+'Merkez Stok'!C14</f>
        <v>0</v>
      </c>
      <c r="R474" s="5"/>
      <c r="S474" s="5"/>
      <c r="T474" s="24">
        <f t="shared" si="104"/>
        <v>0</v>
      </c>
      <c r="U474" s="38"/>
      <c r="V474" s="30"/>
    </row>
    <row r="475" spans="2:22" ht="15" customHeight="1">
      <c r="B475" s="9">
        <f t="shared" si="105"/>
        <v>12</v>
      </c>
      <c r="C475" s="17">
        <f>+'Merkez Stok'!C15</f>
        <v>0</v>
      </c>
      <c r="D475" s="5"/>
      <c r="E475" s="5"/>
      <c r="F475" s="24">
        <f t="shared" si="102"/>
        <v>0</v>
      </c>
      <c r="G475" s="30"/>
      <c r="I475" s="9">
        <f t="shared" si="106"/>
        <v>12</v>
      </c>
      <c r="J475" s="17">
        <f>+'Merkez Stok'!C15</f>
        <v>0</v>
      </c>
      <c r="K475" s="5"/>
      <c r="L475" s="5"/>
      <c r="M475" s="24">
        <f t="shared" si="103"/>
        <v>0</v>
      </c>
      <c r="N475" s="30"/>
      <c r="O475" s="34"/>
      <c r="P475" s="9">
        <f t="shared" si="107"/>
        <v>12</v>
      </c>
      <c r="Q475" s="17">
        <f>+'Merkez Stok'!C15</f>
        <v>0</v>
      </c>
      <c r="R475" s="5"/>
      <c r="S475" s="5"/>
      <c r="T475" s="24">
        <f t="shared" si="104"/>
        <v>0</v>
      </c>
      <c r="U475" s="38"/>
      <c r="V475" s="30"/>
    </row>
    <row r="476" spans="2:22" ht="15" customHeight="1">
      <c r="B476" s="9">
        <f t="shared" si="105"/>
        <v>13</v>
      </c>
      <c r="C476" s="17">
        <f>+'Merkez Stok'!C16</f>
        <v>0</v>
      </c>
      <c r="D476" s="5"/>
      <c r="E476" s="5"/>
      <c r="F476" s="24">
        <f t="shared" si="102"/>
        <v>0</v>
      </c>
      <c r="G476" s="30"/>
      <c r="I476" s="9">
        <f t="shared" si="106"/>
        <v>13</v>
      </c>
      <c r="J476" s="17">
        <f>+'Merkez Stok'!C16</f>
        <v>0</v>
      </c>
      <c r="K476" s="5"/>
      <c r="L476" s="5"/>
      <c r="M476" s="24">
        <f t="shared" si="103"/>
        <v>0</v>
      </c>
      <c r="N476" s="30"/>
      <c r="O476" s="34"/>
      <c r="P476" s="9">
        <f t="shared" si="107"/>
        <v>13</v>
      </c>
      <c r="Q476" s="17">
        <f>+'Merkez Stok'!C16</f>
        <v>0</v>
      </c>
      <c r="R476" s="5"/>
      <c r="S476" s="5"/>
      <c r="T476" s="24">
        <f t="shared" si="104"/>
        <v>0</v>
      </c>
      <c r="U476" s="38"/>
      <c r="V476" s="30"/>
    </row>
    <row r="477" spans="2:22" ht="15" customHeight="1">
      <c r="B477" s="9">
        <f t="shared" si="105"/>
        <v>14</v>
      </c>
      <c r="C477" s="17">
        <f>+'Merkez Stok'!C17</f>
        <v>0</v>
      </c>
      <c r="D477" s="5"/>
      <c r="E477" s="5"/>
      <c r="F477" s="24">
        <f t="shared" si="102"/>
        <v>0</v>
      </c>
      <c r="G477" s="30"/>
      <c r="I477" s="9">
        <f t="shared" si="106"/>
        <v>14</v>
      </c>
      <c r="J477" s="17">
        <f>+'Merkez Stok'!C17</f>
        <v>0</v>
      </c>
      <c r="K477" s="5"/>
      <c r="L477" s="5"/>
      <c r="M477" s="24">
        <f t="shared" si="103"/>
        <v>0</v>
      </c>
      <c r="N477" s="30"/>
      <c r="O477" s="34"/>
      <c r="P477" s="9">
        <f t="shared" si="107"/>
        <v>14</v>
      </c>
      <c r="Q477" s="17">
        <f>+'Merkez Stok'!C17</f>
        <v>0</v>
      </c>
      <c r="R477" s="5"/>
      <c r="S477" s="5"/>
      <c r="T477" s="24">
        <f t="shared" si="104"/>
        <v>0</v>
      </c>
      <c r="U477" s="38"/>
      <c r="V477" s="30"/>
    </row>
    <row r="478" spans="2:22" ht="15" customHeight="1">
      <c r="B478" s="9">
        <f t="shared" si="105"/>
        <v>15</v>
      </c>
      <c r="C478" s="17">
        <f>+'Merkez Stok'!C18</f>
        <v>0</v>
      </c>
      <c r="D478" s="5"/>
      <c r="E478" s="5"/>
      <c r="F478" s="24">
        <f t="shared" si="102"/>
        <v>0</v>
      </c>
      <c r="G478" s="30"/>
      <c r="I478" s="9">
        <f t="shared" si="106"/>
        <v>15</v>
      </c>
      <c r="J478" s="17">
        <f>+'Merkez Stok'!C18</f>
        <v>0</v>
      </c>
      <c r="K478" s="5"/>
      <c r="L478" s="5"/>
      <c r="M478" s="24">
        <f t="shared" si="103"/>
        <v>0</v>
      </c>
      <c r="N478" s="30"/>
      <c r="O478" s="34"/>
      <c r="P478" s="9">
        <f t="shared" si="107"/>
        <v>15</v>
      </c>
      <c r="Q478" s="17">
        <f>+'Merkez Stok'!C18</f>
        <v>0</v>
      </c>
      <c r="R478" s="5"/>
      <c r="S478" s="5"/>
      <c r="T478" s="24">
        <f t="shared" si="104"/>
        <v>0</v>
      </c>
      <c r="U478" s="38"/>
      <c r="V478" s="30"/>
    </row>
    <row r="479" spans="2:22" ht="15" customHeight="1">
      <c r="B479" s="9">
        <f t="shared" si="105"/>
        <v>16</v>
      </c>
      <c r="C479" s="17">
        <f>+'Merkez Stok'!C19</f>
        <v>0</v>
      </c>
      <c r="D479" s="5"/>
      <c r="E479" s="5"/>
      <c r="F479" s="24">
        <f t="shared" si="102"/>
        <v>0</v>
      </c>
      <c r="G479" s="30"/>
      <c r="I479" s="9">
        <f t="shared" si="106"/>
        <v>16</v>
      </c>
      <c r="J479" s="17">
        <f>+'Merkez Stok'!C19</f>
        <v>0</v>
      </c>
      <c r="K479" s="5"/>
      <c r="L479" s="5"/>
      <c r="M479" s="24">
        <f t="shared" si="103"/>
        <v>0</v>
      </c>
      <c r="N479" s="30"/>
      <c r="O479" s="34"/>
      <c r="P479" s="9">
        <f t="shared" si="107"/>
        <v>16</v>
      </c>
      <c r="Q479" s="17">
        <f>+'Merkez Stok'!C19</f>
        <v>0</v>
      </c>
      <c r="R479" s="5"/>
      <c r="S479" s="5"/>
      <c r="T479" s="24">
        <f t="shared" si="104"/>
        <v>0</v>
      </c>
      <c r="U479" s="38"/>
      <c r="V479" s="30"/>
    </row>
    <row r="480" spans="2:22" ht="15" customHeight="1">
      <c r="B480" s="9">
        <f t="shared" si="105"/>
        <v>17</v>
      </c>
      <c r="C480" s="17">
        <f>+'Merkez Stok'!C20</f>
        <v>0</v>
      </c>
      <c r="D480" s="5"/>
      <c r="E480" s="5"/>
      <c r="F480" s="24">
        <f t="shared" si="102"/>
        <v>0</v>
      </c>
      <c r="G480" s="30"/>
      <c r="I480" s="9">
        <f t="shared" si="106"/>
        <v>17</v>
      </c>
      <c r="J480" s="17">
        <f>+'Merkez Stok'!C20</f>
        <v>0</v>
      </c>
      <c r="K480" s="5"/>
      <c r="L480" s="5"/>
      <c r="M480" s="24">
        <f t="shared" si="103"/>
        <v>0</v>
      </c>
      <c r="N480" s="30"/>
      <c r="O480" s="34"/>
      <c r="P480" s="9">
        <f t="shared" si="107"/>
        <v>17</v>
      </c>
      <c r="Q480" s="17">
        <f>+'Merkez Stok'!C20</f>
        <v>0</v>
      </c>
      <c r="R480" s="5"/>
      <c r="S480" s="5"/>
      <c r="T480" s="24">
        <f t="shared" si="104"/>
        <v>0</v>
      </c>
      <c r="U480" s="38"/>
      <c r="V480" s="30"/>
    </row>
    <row r="481" spans="2:22" ht="15" customHeight="1">
      <c r="B481" s="9">
        <f t="shared" si="105"/>
        <v>18</v>
      </c>
      <c r="C481" s="17">
        <f>+'Merkez Stok'!C21</f>
        <v>0</v>
      </c>
      <c r="D481" s="5"/>
      <c r="E481" s="5"/>
      <c r="F481" s="24">
        <f t="shared" si="102"/>
        <v>0</v>
      </c>
      <c r="G481" s="30"/>
      <c r="I481" s="9">
        <f t="shared" si="106"/>
        <v>18</v>
      </c>
      <c r="J481" s="17">
        <f>+'Merkez Stok'!C21</f>
        <v>0</v>
      </c>
      <c r="K481" s="5"/>
      <c r="L481" s="5"/>
      <c r="M481" s="24">
        <f t="shared" si="103"/>
        <v>0</v>
      </c>
      <c r="N481" s="30"/>
      <c r="O481" s="34"/>
      <c r="P481" s="9">
        <f t="shared" si="107"/>
        <v>18</v>
      </c>
      <c r="Q481" s="17">
        <f>+'Merkez Stok'!C21</f>
        <v>0</v>
      </c>
      <c r="R481" s="5"/>
      <c r="S481" s="5"/>
      <c r="T481" s="24">
        <f t="shared" si="104"/>
        <v>0</v>
      </c>
      <c r="U481" s="38"/>
      <c r="V481" s="30"/>
    </row>
    <row r="482" spans="2:22" ht="15" customHeight="1">
      <c r="B482" s="9">
        <f t="shared" si="105"/>
        <v>19</v>
      </c>
      <c r="C482" s="17">
        <f>+'Merkez Stok'!C22</f>
        <v>0</v>
      </c>
      <c r="D482" s="5"/>
      <c r="E482" s="5"/>
      <c r="F482" s="24">
        <f t="shared" si="102"/>
        <v>0</v>
      </c>
      <c r="G482" s="30"/>
      <c r="I482" s="9">
        <f t="shared" si="106"/>
        <v>19</v>
      </c>
      <c r="J482" s="17">
        <f>+'Merkez Stok'!C22</f>
        <v>0</v>
      </c>
      <c r="K482" s="5"/>
      <c r="L482" s="5"/>
      <c r="M482" s="24">
        <f t="shared" si="103"/>
        <v>0</v>
      </c>
      <c r="N482" s="30"/>
      <c r="O482" s="34"/>
      <c r="P482" s="9">
        <f t="shared" si="107"/>
        <v>19</v>
      </c>
      <c r="Q482" s="17">
        <f>+'Merkez Stok'!C22</f>
        <v>0</v>
      </c>
      <c r="R482" s="5"/>
      <c r="S482" s="5"/>
      <c r="T482" s="24">
        <f t="shared" si="104"/>
        <v>0</v>
      </c>
      <c r="U482" s="38"/>
      <c r="V482" s="30"/>
    </row>
    <row r="483" spans="2:22" ht="15" customHeight="1" thickBot="1">
      <c r="B483" s="18">
        <f t="shared" si="105"/>
        <v>20</v>
      </c>
      <c r="C483" s="17">
        <f>+'Merkez Stok'!C23</f>
        <v>0</v>
      </c>
      <c r="D483" s="20"/>
      <c r="E483" s="20"/>
      <c r="F483" s="25">
        <f t="shared" si="102"/>
        <v>0</v>
      </c>
      <c r="G483" s="30"/>
      <c r="I483" s="18">
        <f t="shared" si="106"/>
        <v>20</v>
      </c>
      <c r="J483" s="17">
        <f>+'Merkez Stok'!C23</f>
        <v>0</v>
      </c>
      <c r="K483" s="20"/>
      <c r="L483" s="20"/>
      <c r="M483" s="25">
        <f t="shared" si="103"/>
        <v>0</v>
      </c>
      <c r="N483" s="30"/>
      <c r="O483" s="34"/>
      <c r="P483" s="18">
        <f t="shared" si="107"/>
        <v>20</v>
      </c>
      <c r="Q483" s="17">
        <f>+'Merkez Stok'!C23</f>
        <v>0</v>
      </c>
      <c r="R483" s="20"/>
      <c r="S483" s="20"/>
      <c r="T483" s="25">
        <f t="shared" si="104"/>
        <v>0</v>
      </c>
      <c r="U483" s="38"/>
      <c r="V483" s="30"/>
    </row>
    <row r="484" spans="2:22" ht="22.5" customHeight="1" thickBot="1">
      <c r="B484" s="151" t="s">
        <v>8</v>
      </c>
      <c r="C484" s="152"/>
      <c r="D484" s="22">
        <f>SUM(D464:D483)</f>
        <v>0</v>
      </c>
      <c r="E484" s="22">
        <f>SUM(E464:E483)</f>
        <v>0</v>
      </c>
      <c r="F484" s="26">
        <f>SUM(F464:F483)</f>
        <v>0</v>
      </c>
      <c r="G484" s="23">
        <f>SUM(G464:G483)</f>
        <v>0</v>
      </c>
      <c r="I484" s="151" t="s">
        <v>8</v>
      </c>
      <c r="J484" s="152"/>
      <c r="K484" s="22">
        <f>SUM(K464:K483)</f>
        <v>0</v>
      </c>
      <c r="L484" s="22">
        <f>SUM(L464:L483)</f>
        <v>0</v>
      </c>
      <c r="M484" s="26">
        <f>SUM(M464:M483)</f>
        <v>0</v>
      </c>
      <c r="N484" s="23">
        <f>SUM(N464:N483)</f>
        <v>0</v>
      </c>
      <c r="O484" s="37"/>
      <c r="P484" s="151" t="s">
        <v>8</v>
      </c>
      <c r="Q484" s="152"/>
      <c r="R484" s="22">
        <f>SUM(R464:R483)</f>
        <v>0</v>
      </c>
      <c r="S484" s="22">
        <f>SUM(S464:S483)</f>
        <v>0</v>
      </c>
      <c r="T484" s="26">
        <f>SUM(T464:T483)</f>
        <v>0</v>
      </c>
      <c r="U484" s="26">
        <f>SUM(U464:U483)</f>
        <v>0</v>
      </c>
      <c r="V484" s="23">
        <f>SUM(V464:V483)</f>
        <v>0</v>
      </c>
    </row>
    <row r="485" spans="2:22" ht="22.5" customHeight="1" thickBot="1">
      <c r="B485" s="145" t="s">
        <v>28</v>
      </c>
      <c r="C485" s="146"/>
      <c r="D485" s="146"/>
      <c r="E485" s="146"/>
      <c r="F485" s="27"/>
      <c r="G485" s="31"/>
      <c r="I485" s="145" t="s">
        <v>28</v>
      </c>
      <c r="J485" s="146"/>
      <c r="K485" s="146"/>
      <c r="L485" s="146"/>
      <c r="M485" s="27"/>
      <c r="N485" s="31"/>
      <c r="O485" s="36"/>
      <c r="P485" s="145" t="s">
        <v>28</v>
      </c>
      <c r="Q485" s="146"/>
      <c r="R485" s="146"/>
      <c r="S485" s="146"/>
      <c r="T485" s="27"/>
      <c r="U485" s="39"/>
      <c r="V485" s="31"/>
    </row>
    <row r="488" spans="2:22" ht="16.5" customHeight="1" thickBot="1">
      <c r="B488" s="32">
        <f>+B461+1</f>
        <v>42448</v>
      </c>
    </row>
    <row r="489" spans="2:22" ht="24" customHeight="1" thickBot="1">
      <c r="B489" s="148" t="s">
        <v>20</v>
      </c>
      <c r="C489" s="149"/>
      <c r="D489" s="149"/>
      <c r="E489" s="149"/>
      <c r="F489" s="149"/>
      <c r="G489" s="150"/>
      <c r="I489" s="148" t="s">
        <v>21</v>
      </c>
      <c r="J489" s="149"/>
      <c r="K489" s="149"/>
      <c r="L489" s="149"/>
      <c r="M489" s="149"/>
      <c r="N489" s="150"/>
      <c r="O489" s="35"/>
      <c r="P489" s="148" t="s">
        <v>22</v>
      </c>
      <c r="Q489" s="149"/>
      <c r="R489" s="149"/>
      <c r="S489" s="149"/>
      <c r="T489" s="149"/>
      <c r="U489" s="150"/>
      <c r="V489" s="28"/>
    </row>
    <row r="490" spans="2:22" s="21" customFormat="1" ht="27.75" customHeight="1">
      <c r="B490" s="40" t="s">
        <v>3</v>
      </c>
      <c r="C490" s="41" t="s">
        <v>10</v>
      </c>
      <c r="D490" s="41" t="s">
        <v>23</v>
      </c>
      <c r="E490" s="41" t="s">
        <v>24</v>
      </c>
      <c r="F490" s="42" t="s">
        <v>25</v>
      </c>
      <c r="G490" s="43" t="s">
        <v>26</v>
      </c>
      <c r="I490" s="40" t="s">
        <v>3</v>
      </c>
      <c r="J490" s="41" t="s">
        <v>10</v>
      </c>
      <c r="K490" s="41" t="s">
        <v>23</v>
      </c>
      <c r="L490" s="41" t="s">
        <v>24</v>
      </c>
      <c r="M490" s="42" t="s">
        <v>25</v>
      </c>
      <c r="N490" s="43" t="s">
        <v>26</v>
      </c>
      <c r="O490" s="33"/>
      <c r="P490" s="40" t="s">
        <v>3</v>
      </c>
      <c r="Q490" s="41" t="s">
        <v>10</v>
      </c>
      <c r="R490" s="41" t="s">
        <v>23</v>
      </c>
      <c r="S490" s="41" t="s">
        <v>24</v>
      </c>
      <c r="T490" s="42" t="s">
        <v>25</v>
      </c>
      <c r="U490" s="44" t="s">
        <v>26</v>
      </c>
      <c r="V490" s="29" t="s">
        <v>27</v>
      </c>
    </row>
    <row r="491" spans="2:22" ht="15" customHeight="1">
      <c r="B491" s="9">
        <v>1</v>
      </c>
      <c r="C491" s="17" t="str">
        <f>+'Merkez Stok'!C4</f>
        <v>Z-Katlama 200 eded</v>
      </c>
      <c r="D491" s="5"/>
      <c r="E491" s="5"/>
      <c r="F491" s="24">
        <f>+D491*E491</f>
        <v>0</v>
      </c>
      <c r="G491" s="30"/>
      <c r="I491" s="9">
        <v>1</v>
      </c>
      <c r="J491" s="17" t="str">
        <f>+'Merkez Stok'!C4</f>
        <v>Z-Katlama 200 eded</v>
      </c>
      <c r="K491" s="5"/>
      <c r="L491" s="5"/>
      <c r="M491" s="24">
        <f>+K491*L491</f>
        <v>0</v>
      </c>
      <c r="N491" s="30"/>
      <c r="O491" s="34"/>
      <c r="P491" s="9">
        <v>1</v>
      </c>
      <c r="Q491" s="17" t="str">
        <f>+'Merkez Stok'!C4</f>
        <v>Z-Katlama 200 eded</v>
      </c>
      <c r="R491" s="5"/>
      <c r="S491" s="5"/>
      <c r="T491" s="24">
        <f>+R491*S491</f>
        <v>0</v>
      </c>
      <c r="U491" s="38"/>
      <c r="V491" s="30"/>
    </row>
    <row r="492" spans="2:22" ht="15" customHeight="1">
      <c r="B492" s="9">
        <f>+B491+1</f>
        <v>2</v>
      </c>
      <c r="C492" s="17">
        <f>+'Merkez Stok'!C5</f>
        <v>0</v>
      </c>
      <c r="D492" s="5"/>
      <c r="E492" s="5"/>
      <c r="F492" s="24">
        <f t="shared" ref="F492:F510" si="108">+D492*E492</f>
        <v>0</v>
      </c>
      <c r="G492" s="30"/>
      <c r="I492" s="9">
        <f>+I491+1</f>
        <v>2</v>
      </c>
      <c r="J492" s="17">
        <f>+'Merkez Stok'!C5</f>
        <v>0</v>
      </c>
      <c r="K492" s="5"/>
      <c r="L492" s="5"/>
      <c r="M492" s="24">
        <f t="shared" ref="M492:M510" si="109">+K492*L492</f>
        <v>0</v>
      </c>
      <c r="N492" s="30"/>
      <c r="O492" s="34"/>
      <c r="P492" s="9">
        <f>+P491+1</f>
        <v>2</v>
      </c>
      <c r="Q492" s="17">
        <f>+'Merkez Stok'!C5</f>
        <v>0</v>
      </c>
      <c r="R492" s="5"/>
      <c r="S492" s="5"/>
      <c r="T492" s="24">
        <f t="shared" ref="T492:T510" si="110">+R492*S492</f>
        <v>0</v>
      </c>
      <c r="U492" s="38"/>
      <c r="V492" s="30"/>
    </row>
    <row r="493" spans="2:22" ht="15" customHeight="1">
      <c r="B493" s="9">
        <f t="shared" ref="B493:B510" si="111">+B492+1</f>
        <v>3</v>
      </c>
      <c r="C493" s="17">
        <f>+'Merkez Stok'!C6</f>
        <v>0</v>
      </c>
      <c r="D493" s="5"/>
      <c r="E493" s="5"/>
      <c r="F493" s="24">
        <f t="shared" si="108"/>
        <v>0</v>
      </c>
      <c r="G493" s="30"/>
      <c r="I493" s="9">
        <f t="shared" ref="I493:I510" si="112">+I492+1</f>
        <v>3</v>
      </c>
      <c r="J493" s="17">
        <f>+'Merkez Stok'!C6</f>
        <v>0</v>
      </c>
      <c r="K493" s="5"/>
      <c r="L493" s="5"/>
      <c r="M493" s="24">
        <f t="shared" si="109"/>
        <v>0</v>
      </c>
      <c r="N493" s="30"/>
      <c r="O493" s="34"/>
      <c r="P493" s="9">
        <f t="shared" ref="P493:P510" si="113">+P492+1</f>
        <v>3</v>
      </c>
      <c r="Q493" s="17">
        <f>+'Merkez Stok'!C6</f>
        <v>0</v>
      </c>
      <c r="R493" s="5"/>
      <c r="S493" s="5"/>
      <c r="T493" s="24">
        <f t="shared" si="110"/>
        <v>0</v>
      </c>
      <c r="U493" s="38"/>
      <c r="V493" s="30"/>
    </row>
    <row r="494" spans="2:22" ht="15" customHeight="1">
      <c r="B494" s="9">
        <f t="shared" si="111"/>
        <v>4</v>
      </c>
      <c r="C494" s="17">
        <f>+'Merkez Stok'!C7</f>
        <v>0</v>
      </c>
      <c r="D494" s="5">
        <v>30</v>
      </c>
      <c r="E494" s="5">
        <v>3.3</v>
      </c>
      <c r="F494" s="24">
        <f t="shared" si="108"/>
        <v>99</v>
      </c>
      <c r="G494" s="30">
        <v>30</v>
      </c>
      <c r="I494" s="9">
        <f t="shared" si="112"/>
        <v>4</v>
      </c>
      <c r="J494" s="17">
        <f>+'Merkez Stok'!C7</f>
        <v>0</v>
      </c>
      <c r="K494" s="5"/>
      <c r="L494" s="5"/>
      <c r="M494" s="24">
        <f t="shared" si="109"/>
        <v>0</v>
      </c>
      <c r="N494" s="30"/>
      <c r="O494" s="34"/>
      <c r="P494" s="9">
        <f t="shared" si="113"/>
        <v>4</v>
      </c>
      <c r="Q494" s="17">
        <f>+'Merkez Stok'!C7</f>
        <v>0</v>
      </c>
      <c r="R494" s="5"/>
      <c r="S494" s="5"/>
      <c r="T494" s="24">
        <f t="shared" si="110"/>
        <v>0</v>
      </c>
      <c r="U494" s="38"/>
      <c r="V494" s="30"/>
    </row>
    <row r="495" spans="2:22" ht="15" customHeight="1">
      <c r="B495" s="9">
        <f t="shared" si="111"/>
        <v>5</v>
      </c>
      <c r="C495" s="17">
        <f>+'Merkez Stok'!C8</f>
        <v>0</v>
      </c>
      <c r="D495" s="5"/>
      <c r="E495" s="5"/>
      <c r="F495" s="24">
        <f t="shared" si="108"/>
        <v>0</v>
      </c>
      <c r="G495" s="30"/>
      <c r="I495" s="9">
        <f t="shared" si="112"/>
        <v>5</v>
      </c>
      <c r="J495" s="17">
        <f>+'Merkez Stok'!C8</f>
        <v>0</v>
      </c>
      <c r="K495" s="5"/>
      <c r="L495" s="5"/>
      <c r="M495" s="24">
        <f t="shared" si="109"/>
        <v>0</v>
      </c>
      <c r="N495" s="30"/>
      <c r="O495" s="34"/>
      <c r="P495" s="9">
        <f t="shared" si="113"/>
        <v>5</v>
      </c>
      <c r="Q495" s="17">
        <f>+'Merkez Stok'!C8</f>
        <v>0</v>
      </c>
      <c r="R495" s="5"/>
      <c r="S495" s="5"/>
      <c r="T495" s="24">
        <f t="shared" si="110"/>
        <v>0</v>
      </c>
      <c r="U495" s="38"/>
      <c r="V495" s="30"/>
    </row>
    <row r="496" spans="2:22" ht="15" customHeight="1">
      <c r="B496" s="9">
        <f t="shared" si="111"/>
        <v>6</v>
      </c>
      <c r="C496" s="17">
        <f>+'Merkez Stok'!C9</f>
        <v>0</v>
      </c>
      <c r="D496" s="5"/>
      <c r="E496" s="5"/>
      <c r="F496" s="24">
        <f t="shared" si="108"/>
        <v>0</v>
      </c>
      <c r="G496" s="30"/>
      <c r="I496" s="9">
        <f t="shared" si="112"/>
        <v>6</v>
      </c>
      <c r="J496" s="17">
        <f>+'Merkez Stok'!C9</f>
        <v>0</v>
      </c>
      <c r="K496" s="5"/>
      <c r="L496" s="5"/>
      <c r="M496" s="24">
        <f t="shared" si="109"/>
        <v>0</v>
      </c>
      <c r="N496" s="30"/>
      <c r="O496" s="34"/>
      <c r="P496" s="9">
        <f t="shared" si="113"/>
        <v>6</v>
      </c>
      <c r="Q496" s="17">
        <f>+'Merkez Stok'!C9</f>
        <v>0</v>
      </c>
      <c r="R496" s="5"/>
      <c r="S496" s="5"/>
      <c r="T496" s="24">
        <f t="shared" si="110"/>
        <v>0</v>
      </c>
      <c r="U496" s="38"/>
      <c r="V496" s="30"/>
    </row>
    <row r="497" spans="2:22" ht="15" customHeight="1">
      <c r="B497" s="9">
        <f t="shared" si="111"/>
        <v>7</v>
      </c>
      <c r="C497" s="17">
        <f>+'Merkez Stok'!C10</f>
        <v>0</v>
      </c>
      <c r="D497" s="5"/>
      <c r="E497" s="5"/>
      <c r="F497" s="24">
        <f t="shared" si="108"/>
        <v>0</v>
      </c>
      <c r="G497" s="30"/>
      <c r="I497" s="9">
        <f t="shared" si="112"/>
        <v>7</v>
      </c>
      <c r="J497" s="17">
        <f>+'Merkez Stok'!C10</f>
        <v>0</v>
      </c>
      <c r="K497" s="5"/>
      <c r="L497" s="5"/>
      <c r="M497" s="24">
        <f t="shared" si="109"/>
        <v>0</v>
      </c>
      <c r="N497" s="30"/>
      <c r="O497" s="34"/>
      <c r="P497" s="9">
        <f t="shared" si="113"/>
        <v>7</v>
      </c>
      <c r="Q497" s="17">
        <f>+'Merkez Stok'!C10</f>
        <v>0</v>
      </c>
      <c r="R497" s="5"/>
      <c r="S497" s="5"/>
      <c r="T497" s="24">
        <f t="shared" si="110"/>
        <v>0</v>
      </c>
      <c r="U497" s="38"/>
      <c r="V497" s="30"/>
    </row>
    <row r="498" spans="2:22" ht="15" customHeight="1">
      <c r="B498" s="9">
        <f t="shared" si="111"/>
        <v>8</v>
      </c>
      <c r="C498" s="17">
        <f>+'Merkez Stok'!C11</f>
        <v>0</v>
      </c>
      <c r="D498" s="5"/>
      <c r="E498" s="5"/>
      <c r="F498" s="24">
        <f t="shared" si="108"/>
        <v>0</v>
      </c>
      <c r="G498" s="30"/>
      <c r="I498" s="9">
        <f t="shared" si="112"/>
        <v>8</v>
      </c>
      <c r="J498" s="17">
        <f>+'Merkez Stok'!C11</f>
        <v>0</v>
      </c>
      <c r="K498" s="5"/>
      <c r="L498" s="5"/>
      <c r="M498" s="24">
        <f t="shared" si="109"/>
        <v>0</v>
      </c>
      <c r="N498" s="30"/>
      <c r="O498" s="34"/>
      <c r="P498" s="9">
        <f t="shared" si="113"/>
        <v>8</v>
      </c>
      <c r="Q498" s="17">
        <f>+'Merkez Stok'!C11</f>
        <v>0</v>
      </c>
      <c r="R498" s="5"/>
      <c r="S498" s="5"/>
      <c r="T498" s="24">
        <f t="shared" si="110"/>
        <v>0</v>
      </c>
      <c r="U498" s="38"/>
      <c r="V498" s="30"/>
    </row>
    <row r="499" spans="2:22" ht="15" customHeight="1">
      <c r="B499" s="9">
        <f t="shared" si="111"/>
        <v>9</v>
      </c>
      <c r="C499" s="17">
        <f>+'Merkez Stok'!C12</f>
        <v>0</v>
      </c>
      <c r="D499" s="5"/>
      <c r="E499" s="5"/>
      <c r="F499" s="24">
        <f t="shared" si="108"/>
        <v>0</v>
      </c>
      <c r="G499" s="30"/>
      <c r="I499" s="9">
        <f t="shared" si="112"/>
        <v>9</v>
      </c>
      <c r="J499" s="17">
        <f>+'Merkez Stok'!C12</f>
        <v>0</v>
      </c>
      <c r="K499" s="5"/>
      <c r="L499" s="5"/>
      <c r="M499" s="24">
        <f t="shared" si="109"/>
        <v>0</v>
      </c>
      <c r="N499" s="30"/>
      <c r="O499" s="34"/>
      <c r="P499" s="9">
        <f t="shared" si="113"/>
        <v>9</v>
      </c>
      <c r="Q499" s="17">
        <f>+'Merkez Stok'!C12</f>
        <v>0</v>
      </c>
      <c r="R499" s="5"/>
      <c r="S499" s="5"/>
      <c r="T499" s="24">
        <f t="shared" si="110"/>
        <v>0</v>
      </c>
      <c r="U499" s="38"/>
      <c r="V499" s="30"/>
    </row>
    <row r="500" spans="2:22" ht="15" customHeight="1">
      <c r="B500" s="9">
        <f t="shared" si="111"/>
        <v>10</v>
      </c>
      <c r="C500" s="17">
        <f>+'Merkez Stok'!C13</f>
        <v>0</v>
      </c>
      <c r="D500" s="5"/>
      <c r="E500" s="5"/>
      <c r="F500" s="24">
        <f t="shared" si="108"/>
        <v>0</v>
      </c>
      <c r="G500" s="30"/>
      <c r="I500" s="9">
        <f t="shared" si="112"/>
        <v>10</v>
      </c>
      <c r="J500" s="17">
        <f>+'Merkez Stok'!C13</f>
        <v>0</v>
      </c>
      <c r="K500" s="5"/>
      <c r="L500" s="5"/>
      <c r="M500" s="24">
        <f t="shared" si="109"/>
        <v>0</v>
      </c>
      <c r="N500" s="30"/>
      <c r="O500" s="34"/>
      <c r="P500" s="9">
        <f t="shared" si="113"/>
        <v>10</v>
      </c>
      <c r="Q500" s="17">
        <f>+'Merkez Stok'!C13</f>
        <v>0</v>
      </c>
      <c r="R500" s="5"/>
      <c r="S500" s="5"/>
      <c r="T500" s="24">
        <f t="shared" si="110"/>
        <v>0</v>
      </c>
      <c r="U500" s="38"/>
      <c r="V500" s="30"/>
    </row>
    <row r="501" spans="2:22" ht="15" customHeight="1">
      <c r="B501" s="9">
        <f t="shared" si="111"/>
        <v>11</v>
      </c>
      <c r="C501" s="17">
        <f>+'Merkez Stok'!C14</f>
        <v>0</v>
      </c>
      <c r="D501" s="5"/>
      <c r="E501" s="5"/>
      <c r="F501" s="24">
        <f t="shared" si="108"/>
        <v>0</v>
      </c>
      <c r="G501" s="30"/>
      <c r="I501" s="9">
        <f t="shared" si="112"/>
        <v>11</v>
      </c>
      <c r="J501" s="17">
        <f>+'Merkez Stok'!C14</f>
        <v>0</v>
      </c>
      <c r="K501" s="5"/>
      <c r="L501" s="5"/>
      <c r="M501" s="24">
        <f t="shared" si="109"/>
        <v>0</v>
      </c>
      <c r="N501" s="30"/>
      <c r="O501" s="34"/>
      <c r="P501" s="9">
        <f t="shared" si="113"/>
        <v>11</v>
      </c>
      <c r="Q501" s="17">
        <f>+'Merkez Stok'!C14</f>
        <v>0</v>
      </c>
      <c r="R501" s="5"/>
      <c r="S501" s="5"/>
      <c r="T501" s="24">
        <f t="shared" si="110"/>
        <v>0</v>
      </c>
      <c r="U501" s="38"/>
      <c r="V501" s="30"/>
    </row>
    <row r="502" spans="2:22" ht="15" customHeight="1">
      <c r="B502" s="9">
        <f t="shared" si="111"/>
        <v>12</v>
      </c>
      <c r="C502" s="17">
        <f>+'Merkez Stok'!C15</f>
        <v>0</v>
      </c>
      <c r="D502" s="5"/>
      <c r="E502" s="5"/>
      <c r="F502" s="24">
        <f t="shared" si="108"/>
        <v>0</v>
      </c>
      <c r="G502" s="30"/>
      <c r="I502" s="9">
        <f t="shared" si="112"/>
        <v>12</v>
      </c>
      <c r="J502" s="17">
        <f>+'Merkez Stok'!C15</f>
        <v>0</v>
      </c>
      <c r="K502" s="5"/>
      <c r="L502" s="5"/>
      <c r="M502" s="24">
        <f t="shared" si="109"/>
        <v>0</v>
      </c>
      <c r="N502" s="30"/>
      <c r="O502" s="34"/>
      <c r="P502" s="9">
        <f t="shared" si="113"/>
        <v>12</v>
      </c>
      <c r="Q502" s="17">
        <f>+'Merkez Stok'!C15</f>
        <v>0</v>
      </c>
      <c r="R502" s="5"/>
      <c r="S502" s="5"/>
      <c r="T502" s="24">
        <f t="shared" si="110"/>
        <v>0</v>
      </c>
      <c r="U502" s="38"/>
      <c r="V502" s="30"/>
    </row>
    <row r="503" spans="2:22" ht="15" customHeight="1">
      <c r="B503" s="9">
        <f t="shared" si="111"/>
        <v>13</v>
      </c>
      <c r="C503" s="17">
        <f>+'Merkez Stok'!C16</f>
        <v>0</v>
      </c>
      <c r="D503" s="5"/>
      <c r="E503" s="5"/>
      <c r="F503" s="24">
        <f t="shared" si="108"/>
        <v>0</v>
      </c>
      <c r="G503" s="30"/>
      <c r="I503" s="9">
        <f t="shared" si="112"/>
        <v>13</v>
      </c>
      <c r="J503" s="17">
        <f>+'Merkez Stok'!C16</f>
        <v>0</v>
      </c>
      <c r="K503" s="5"/>
      <c r="L503" s="5"/>
      <c r="M503" s="24">
        <f t="shared" si="109"/>
        <v>0</v>
      </c>
      <c r="N503" s="30"/>
      <c r="O503" s="34"/>
      <c r="P503" s="9">
        <f t="shared" si="113"/>
        <v>13</v>
      </c>
      <c r="Q503" s="17">
        <f>+'Merkez Stok'!C16</f>
        <v>0</v>
      </c>
      <c r="R503" s="5"/>
      <c r="S503" s="5"/>
      <c r="T503" s="24">
        <f t="shared" si="110"/>
        <v>0</v>
      </c>
      <c r="U503" s="38"/>
      <c r="V503" s="30"/>
    </row>
    <row r="504" spans="2:22" ht="15" customHeight="1">
      <c r="B504" s="9">
        <f t="shared" si="111"/>
        <v>14</v>
      </c>
      <c r="C504" s="17">
        <f>+'Merkez Stok'!C17</f>
        <v>0</v>
      </c>
      <c r="D504" s="5"/>
      <c r="E504" s="5"/>
      <c r="F504" s="24">
        <f t="shared" si="108"/>
        <v>0</v>
      </c>
      <c r="G504" s="30"/>
      <c r="I504" s="9">
        <f t="shared" si="112"/>
        <v>14</v>
      </c>
      <c r="J504" s="17">
        <f>+'Merkez Stok'!C17</f>
        <v>0</v>
      </c>
      <c r="K504" s="5"/>
      <c r="L504" s="5"/>
      <c r="M504" s="24">
        <f t="shared" si="109"/>
        <v>0</v>
      </c>
      <c r="N504" s="30"/>
      <c r="O504" s="34"/>
      <c r="P504" s="9">
        <f t="shared" si="113"/>
        <v>14</v>
      </c>
      <c r="Q504" s="17">
        <f>+'Merkez Stok'!C17</f>
        <v>0</v>
      </c>
      <c r="R504" s="5"/>
      <c r="S504" s="5"/>
      <c r="T504" s="24">
        <f t="shared" si="110"/>
        <v>0</v>
      </c>
      <c r="U504" s="38"/>
      <c r="V504" s="30"/>
    </row>
    <row r="505" spans="2:22" ht="15" customHeight="1">
      <c r="B505" s="9">
        <f t="shared" si="111"/>
        <v>15</v>
      </c>
      <c r="C505" s="17">
        <f>+'Merkez Stok'!C18</f>
        <v>0</v>
      </c>
      <c r="D505" s="5"/>
      <c r="E505" s="5"/>
      <c r="F505" s="24">
        <f t="shared" si="108"/>
        <v>0</v>
      </c>
      <c r="G505" s="30"/>
      <c r="I505" s="9">
        <f t="shared" si="112"/>
        <v>15</v>
      </c>
      <c r="J505" s="17">
        <f>+'Merkez Stok'!C18</f>
        <v>0</v>
      </c>
      <c r="K505" s="5"/>
      <c r="L505" s="5"/>
      <c r="M505" s="24">
        <f t="shared" si="109"/>
        <v>0</v>
      </c>
      <c r="N505" s="30"/>
      <c r="O505" s="34"/>
      <c r="P505" s="9">
        <f t="shared" si="113"/>
        <v>15</v>
      </c>
      <c r="Q505" s="17">
        <f>+'Merkez Stok'!C18</f>
        <v>0</v>
      </c>
      <c r="R505" s="5"/>
      <c r="S505" s="5"/>
      <c r="T505" s="24">
        <f t="shared" si="110"/>
        <v>0</v>
      </c>
      <c r="U505" s="38"/>
      <c r="V505" s="30"/>
    </row>
    <row r="506" spans="2:22" ht="15" customHeight="1">
      <c r="B506" s="9">
        <f t="shared" si="111"/>
        <v>16</v>
      </c>
      <c r="C506" s="17">
        <f>+'Merkez Stok'!C19</f>
        <v>0</v>
      </c>
      <c r="D506" s="5"/>
      <c r="E506" s="5"/>
      <c r="F506" s="24">
        <f t="shared" si="108"/>
        <v>0</v>
      </c>
      <c r="G506" s="30"/>
      <c r="I506" s="9">
        <f t="shared" si="112"/>
        <v>16</v>
      </c>
      <c r="J506" s="17">
        <f>+'Merkez Stok'!C19</f>
        <v>0</v>
      </c>
      <c r="K506" s="5"/>
      <c r="L506" s="5"/>
      <c r="M506" s="24">
        <f t="shared" si="109"/>
        <v>0</v>
      </c>
      <c r="N506" s="30"/>
      <c r="O506" s="34"/>
      <c r="P506" s="9">
        <f t="shared" si="113"/>
        <v>16</v>
      </c>
      <c r="Q506" s="17">
        <f>+'Merkez Stok'!C19</f>
        <v>0</v>
      </c>
      <c r="R506" s="5"/>
      <c r="S506" s="5"/>
      <c r="T506" s="24">
        <f t="shared" si="110"/>
        <v>0</v>
      </c>
      <c r="U506" s="38"/>
      <c r="V506" s="30"/>
    </row>
    <row r="507" spans="2:22" ht="15" customHeight="1">
      <c r="B507" s="9">
        <f t="shared" si="111"/>
        <v>17</v>
      </c>
      <c r="C507" s="17">
        <f>+'Merkez Stok'!C20</f>
        <v>0</v>
      </c>
      <c r="D507" s="5"/>
      <c r="E507" s="5"/>
      <c r="F507" s="24">
        <f t="shared" si="108"/>
        <v>0</v>
      </c>
      <c r="G507" s="30"/>
      <c r="I507" s="9">
        <f t="shared" si="112"/>
        <v>17</v>
      </c>
      <c r="J507" s="17">
        <f>+'Merkez Stok'!C20</f>
        <v>0</v>
      </c>
      <c r="K507" s="5"/>
      <c r="L507" s="5"/>
      <c r="M507" s="24">
        <f t="shared" si="109"/>
        <v>0</v>
      </c>
      <c r="N507" s="30"/>
      <c r="O507" s="34"/>
      <c r="P507" s="9">
        <f t="shared" si="113"/>
        <v>17</v>
      </c>
      <c r="Q507" s="17">
        <f>+'Merkez Stok'!C20</f>
        <v>0</v>
      </c>
      <c r="R507" s="5"/>
      <c r="S507" s="5"/>
      <c r="T507" s="24">
        <f t="shared" si="110"/>
        <v>0</v>
      </c>
      <c r="U507" s="38"/>
      <c r="V507" s="30"/>
    </row>
    <row r="508" spans="2:22" ht="15" customHeight="1">
      <c r="B508" s="9">
        <f t="shared" si="111"/>
        <v>18</v>
      </c>
      <c r="C508" s="17">
        <f>+'Merkez Stok'!C21</f>
        <v>0</v>
      </c>
      <c r="D508" s="5"/>
      <c r="E508" s="5"/>
      <c r="F508" s="24">
        <f t="shared" si="108"/>
        <v>0</v>
      </c>
      <c r="G508" s="30"/>
      <c r="I508" s="9">
        <f t="shared" si="112"/>
        <v>18</v>
      </c>
      <c r="J508" s="17">
        <f>+'Merkez Stok'!C21</f>
        <v>0</v>
      </c>
      <c r="K508" s="5"/>
      <c r="L508" s="5"/>
      <c r="M508" s="24">
        <f t="shared" si="109"/>
        <v>0</v>
      </c>
      <c r="N508" s="30"/>
      <c r="O508" s="34"/>
      <c r="P508" s="9">
        <f t="shared" si="113"/>
        <v>18</v>
      </c>
      <c r="Q508" s="17">
        <f>+'Merkez Stok'!C21</f>
        <v>0</v>
      </c>
      <c r="R508" s="5"/>
      <c r="S508" s="5"/>
      <c r="T508" s="24">
        <f t="shared" si="110"/>
        <v>0</v>
      </c>
      <c r="U508" s="38"/>
      <c r="V508" s="30"/>
    </row>
    <row r="509" spans="2:22" ht="15" customHeight="1">
      <c r="B509" s="9">
        <f t="shared" si="111"/>
        <v>19</v>
      </c>
      <c r="C509" s="17">
        <f>+'Merkez Stok'!C22</f>
        <v>0</v>
      </c>
      <c r="D509" s="5"/>
      <c r="E509" s="5"/>
      <c r="F509" s="24">
        <f t="shared" si="108"/>
        <v>0</v>
      </c>
      <c r="G509" s="30"/>
      <c r="I509" s="9">
        <f t="shared" si="112"/>
        <v>19</v>
      </c>
      <c r="J509" s="17">
        <f>+'Merkez Stok'!C22</f>
        <v>0</v>
      </c>
      <c r="K509" s="5"/>
      <c r="L509" s="5"/>
      <c r="M509" s="24">
        <f t="shared" si="109"/>
        <v>0</v>
      </c>
      <c r="N509" s="30"/>
      <c r="O509" s="34"/>
      <c r="P509" s="9">
        <f t="shared" si="113"/>
        <v>19</v>
      </c>
      <c r="Q509" s="17">
        <f>+'Merkez Stok'!C22</f>
        <v>0</v>
      </c>
      <c r="R509" s="5"/>
      <c r="S509" s="5"/>
      <c r="T509" s="24">
        <f t="shared" si="110"/>
        <v>0</v>
      </c>
      <c r="U509" s="38"/>
      <c r="V509" s="30"/>
    </row>
    <row r="510" spans="2:22" ht="15" customHeight="1" thickBot="1">
      <c r="B510" s="18">
        <f t="shared" si="111"/>
        <v>20</v>
      </c>
      <c r="C510" s="17">
        <f>+'Merkez Stok'!C23</f>
        <v>0</v>
      </c>
      <c r="D510" s="20"/>
      <c r="E510" s="20"/>
      <c r="F510" s="25">
        <f t="shared" si="108"/>
        <v>0</v>
      </c>
      <c r="G510" s="30"/>
      <c r="I510" s="18">
        <f t="shared" si="112"/>
        <v>20</v>
      </c>
      <c r="J510" s="17">
        <f>+'Merkez Stok'!C23</f>
        <v>0</v>
      </c>
      <c r="K510" s="20"/>
      <c r="L510" s="20"/>
      <c r="M510" s="25">
        <f t="shared" si="109"/>
        <v>0</v>
      </c>
      <c r="N510" s="30"/>
      <c r="O510" s="34"/>
      <c r="P510" s="18">
        <f t="shared" si="113"/>
        <v>20</v>
      </c>
      <c r="Q510" s="17">
        <f>+'Merkez Stok'!C23</f>
        <v>0</v>
      </c>
      <c r="R510" s="20"/>
      <c r="S510" s="20"/>
      <c r="T510" s="25">
        <f t="shared" si="110"/>
        <v>0</v>
      </c>
      <c r="U510" s="38"/>
      <c r="V510" s="30"/>
    </row>
    <row r="511" spans="2:22" ht="22.5" customHeight="1" thickBot="1">
      <c r="B511" s="151" t="s">
        <v>8</v>
      </c>
      <c r="C511" s="152"/>
      <c r="D511" s="22">
        <f>SUM(D491:D510)</f>
        <v>30</v>
      </c>
      <c r="E511" s="22">
        <f>SUM(E491:E510)</f>
        <v>3.3</v>
      </c>
      <c r="F511" s="26">
        <f>SUM(F491:F510)</f>
        <v>99</v>
      </c>
      <c r="G511" s="23">
        <f>SUM(G491:G510)</f>
        <v>30</v>
      </c>
      <c r="I511" s="151" t="s">
        <v>8</v>
      </c>
      <c r="J511" s="152"/>
      <c r="K511" s="22">
        <f>SUM(K491:K510)</f>
        <v>0</v>
      </c>
      <c r="L511" s="22">
        <f>SUM(L491:L510)</f>
        <v>0</v>
      </c>
      <c r="M511" s="26">
        <f>SUM(M491:M510)</f>
        <v>0</v>
      </c>
      <c r="N511" s="23">
        <f>SUM(N491:N510)</f>
        <v>0</v>
      </c>
      <c r="O511" s="37"/>
      <c r="P511" s="151" t="s">
        <v>8</v>
      </c>
      <c r="Q511" s="152"/>
      <c r="R511" s="22">
        <f>SUM(R491:R510)</f>
        <v>0</v>
      </c>
      <c r="S511" s="22">
        <f>SUM(S491:S510)</f>
        <v>0</v>
      </c>
      <c r="T511" s="26">
        <f>SUM(T491:T510)</f>
        <v>0</v>
      </c>
      <c r="U511" s="26">
        <f>SUM(U491:U510)</f>
        <v>0</v>
      </c>
      <c r="V511" s="23">
        <f>SUM(V491:V510)</f>
        <v>0</v>
      </c>
    </row>
    <row r="512" spans="2:22" ht="22.5" customHeight="1" thickBot="1">
      <c r="B512" s="145" t="s">
        <v>28</v>
      </c>
      <c r="C512" s="146"/>
      <c r="D512" s="146"/>
      <c r="E512" s="146"/>
      <c r="F512" s="27">
        <v>99</v>
      </c>
      <c r="G512" s="31"/>
      <c r="I512" s="145" t="s">
        <v>28</v>
      </c>
      <c r="J512" s="146"/>
      <c r="K512" s="146"/>
      <c r="L512" s="146"/>
      <c r="M512" s="27"/>
      <c r="N512" s="31"/>
      <c r="O512" s="36"/>
      <c r="P512" s="145" t="s">
        <v>28</v>
      </c>
      <c r="Q512" s="146"/>
      <c r="R512" s="146"/>
      <c r="S512" s="146"/>
      <c r="T512" s="27"/>
      <c r="U512" s="39"/>
      <c r="V512" s="31"/>
    </row>
    <row r="515" spans="2:22" ht="16.5" customHeight="1" thickBot="1">
      <c r="B515" s="32">
        <f>+B488+1</f>
        <v>42449</v>
      </c>
    </row>
    <row r="516" spans="2:22" ht="24" customHeight="1" thickBot="1">
      <c r="B516" s="148" t="s">
        <v>20</v>
      </c>
      <c r="C516" s="149"/>
      <c r="D516" s="149"/>
      <c r="E516" s="149"/>
      <c r="F516" s="149"/>
      <c r="G516" s="150"/>
      <c r="I516" s="148" t="s">
        <v>21</v>
      </c>
      <c r="J516" s="149"/>
      <c r="K516" s="149"/>
      <c r="L516" s="149"/>
      <c r="M516" s="149"/>
      <c r="N516" s="150"/>
      <c r="O516" s="35"/>
      <c r="P516" s="148" t="s">
        <v>22</v>
      </c>
      <c r="Q516" s="149"/>
      <c r="R516" s="149"/>
      <c r="S516" s="149"/>
      <c r="T516" s="149"/>
      <c r="U516" s="150"/>
      <c r="V516" s="28"/>
    </row>
    <row r="517" spans="2:22" s="21" customFormat="1" ht="27.75" customHeight="1">
      <c r="B517" s="40" t="s">
        <v>3</v>
      </c>
      <c r="C517" s="41" t="s">
        <v>10</v>
      </c>
      <c r="D517" s="41" t="s">
        <v>23</v>
      </c>
      <c r="E517" s="41" t="s">
        <v>24</v>
      </c>
      <c r="F517" s="42" t="s">
        <v>25</v>
      </c>
      <c r="G517" s="43" t="s">
        <v>26</v>
      </c>
      <c r="I517" s="40" t="s">
        <v>3</v>
      </c>
      <c r="J517" s="41" t="s">
        <v>10</v>
      </c>
      <c r="K517" s="41" t="s">
        <v>23</v>
      </c>
      <c r="L517" s="41" t="s">
        <v>24</v>
      </c>
      <c r="M517" s="42" t="s">
        <v>25</v>
      </c>
      <c r="N517" s="43" t="s">
        <v>26</v>
      </c>
      <c r="O517" s="33"/>
      <c r="P517" s="40" t="s">
        <v>3</v>
      </c>
      <c r="Q517" s="41" t="s">
        <v>10</v>
      </c>
      <c r="R517" s="41" t="s">
        <v>23</v>
      </c>
      <c r="S517" s="41" t="s">
        <v>24</v>
      </c>
      <c r="T517" s="42" t="s">
        <v>25</v>
      </c>
      <c r="U517" s="44" t="s">
        <v>26</v>
      </c>
      <c r="V517" s="29" t="s">
        <v>27</v>
      </c>
    </row>
    <row r="518" spans="2:22" ht="15" customHeight="1">
      <c r="B518" s="9">
        <v>1</v>
      </c>
      <c r="C518" s="17" t="str">
        <f>+'Merkez Stok'!C4</f>
        <v>Z-Katlama 200 eded</v>
      </c>
      <c r="D518" s="5"/>
      <c r="E518" s="5"/>
      <c r="F518" s="24">
        <f>+D518*E518</f>
        <v>0</v>
      </c>
      <c r="G518" s="30"/>
      <c r="I518" s="9">
        <v>1</v>
      </c>
      <c r="J518" s="17" t="str">
        <f>+'Merkez Stok'!C4</f>
        <v>Z-Katlama 200 eded</v>
      </c>
      <c r="K518" s="5"/>
      <c r="L518" s="5"/>
      <c r="M518" s="24">
        <f>+K518*L518</f>
        <v>0</v>
      </c>
      <c r="N518" s="30"/>
      <c r="O518" s="34"/>
      <c r="P518" s="9">
        <v>1</v>
      </c>
      <c r="Q518" s="17" t="str">
        <f>+'Merkez Stok'!C4</f>
        <v>Z-Katlama 200 eded</v>
      </c>
      <c r="R518" s="5"/>
      <c r="S518" s="5"/>
      <c r="T518" s="24">
        <f>+R518*S518</f>
        <v>0</v>
      </c>
      <c r="U518" s="38"/>
      <c r="V518" s="30"/>
    </row>
    <row r="519" spans="2:22" ht="15" customHeight="1">
      <c r="B519" s="9">
        <f>+B518+1</f>
        <v>2</v>
      </c>
      <c r="C519" s="17">
        <f>+'Merkez Stok'!C5</f>
        <v>0</v>
      </c>
      <c r="D519" s="5"/>
      <c r="E519" s="5"/>
      <c r="F519" s="24">
        <f t="shared" ref="F519:F537" si="114">+D519*E519</f>
        <v>0</v>
      </c>
      <c r="G519" s="30"/>
      <c r="I519" s="9">
        <f>+I518+1</f>
        <v>2</v>
      </c>
      <c r="J519" s="17">
        <f>+'Merkez Stok'!C5</f>
        <v>0</v>
      </c>
      <c r="K519" s="5"/>
      <c r="L519" s="5"/>
      <c r="M519" s="24">
        <f t="shared" ref="M519:M537" si="115">+K519*L519</f>
        <v>0</v>
      </c>
      <c r="N519" s="30"/>
      <c r="O519" s="34"/>
      <c r="P519" s="9">
        <f>+P518+1</f>
        <v>2</v>
      </c>
      <c r="Q519" s="17">
        <f>+'Merkez Stok'!C5</f>
        <v>0</v>
      </c>
      <c r="R519" s="5"/>
      <c r="S519" s="5"/>
      <c r="T519" s="24">
        <f t="shared" ref="T519:T537" si="116">+R519*S519</f>
        <v>0</v>
      </c>
      <c r="U519" s="38"/>
      <c r="V519" s="30"/>
    </row>
    <row r="520" spans="2:22" ht="15" customHeight="1">
      <c r="B520" s="9">
        <f t="shared" ref="B520:B537" si="117">+B519+1</f>
        <v>3</v>
      </c>
      <c r="C520" s="17">
        <f>+'Merkez Stok'!C6</f>
        <v>0</v>
      </c>
      <c r="D520" s="5"/>
      <c r="E520" s="5"/>
      <c r="F520" s="24">
        <f t="shared" si="114"/>
        <v>0</v>
      </c>
      <c r="G520" s="30"/>
      <c r="I520" s="9">
        <f t="shared" ref="I520:I537" si="118">+I519+1</f>
        <v>3</v>
      </c>
      <c r="J520" s="17">
        <f>+'Merkez Stok'!C6</f>
        <v>0</v>
      </c>
      <c r="K520" s="5"/>
      <c r="L520" s="5"/>
      <c r="M520" s="24">
        <f t="shared" si="115"/>
        <v>0</v>
      </c>
      <c r="N520" s="30"/>
      <c r="O520" s="34"/>
      <c r="P520" s="9">
        <f t="shared" ref="P520:P537" si="119">+P519+1</f>
        <v>3</v>
      </c>
      <c r="Q520" s="17">
        <f>+'Merkez Stok'!C6</f>
        <v>0</v>
      </c>
      <c r="R520" s="5"/>
      <c r="S520" s="5"/>
      <c r="T520" s="24">
        <f t="shared" si="116"/>
        <v>0</v>
      </c>
      <c r="U520" s="38"/>
      <c r="V520" s="30"/>
    </row>
    <row r="521" spans="2:22" ht="15" customHeight="1">
      <c r="B521" s="9">
        <f t="shared" si="117"/>
        <v>4</v>
      </c>
      <c r="C521" s="17">
        <f>+'Merkez Stok'!C7</f>
        <v>0</v>
      </c>
      <c r="D521" s="5"/>
      <c r="E521" s="5"/>
      <c r="F521" s="24">
        <f t="shared" si="114"/>
        <v>0</v>
      </c>
      <c r="G521" s="30"/>
      <c r="I521" s="9">
        <f t="shared" si="118"/>
        <v>4</v>
      </c>
      <c r="J521" s="17">
        <f>+'Merkez Stok'!C7</f>
        <v>0</v>
      </c>
      <c r="K521" s="5"/>
      <c r="L521" s="5"/>
      <c r="M521" s="24">
        <f t="shared" si="115"/>
        <v>0</v>
      </c>
      <c r="N521" s="30"/>
      <c r="O521" s="34"/>
      <c r="P521" s="9">
        <f t="shared" si="119"/>
        <v>4</v>
      </c>
      <c r="Q521" s="17">
        <f>+'Merkez Stok'!C7</f>
        <v>0</v>
      </c>
      <c r="R521" s="5"/>
      <c r="S521" s="5"/>
      <c r="T521" s="24">
        <f t="shared" si="116"/>
        <v>0</v>
      </c>
      <c r="U521" s="38"/>
      <c r="V521" s="30"/>
    </row>
    <row r="522" spans="2:22" ht="15" customHeight="1">
      <c r="B522" s="9">
        <f t="shared" si="117"/>
        <v>5</v>
      </c>
      <c r="C522" s="17">
        <f>+'Merkez Stok'!C8</f>
        <v>0</v>
      </c>
      <c r="D522" s="5"/>
      <c r="E522" s="5"/>
      <c r="F522" s="24">
        <f t="shared" si="114"/>
        <v>0</v>
      </c>
      <c r="G522" s="30"/>
      <c r="I522" s="9">
        <f t="shared" si="118"/>
        <v>5</v>
      </c>
      <c r="J522" s="17">
        <f>+'Merkez Stok'!C8</f>
        <v>0</v>
      </c>
      <c r="K522" s="5"/>
      <c r="L522" s="5"/>
      <c r="M522" s="24">
        <f t="shared" si="115"/>
        <v>0</v>
      </c>
      <c r="N522" s="30"/>
      <c r="O522" s="34"/>
      <c r="P522" s="9">
        <f t="shared" si="119"/>
        <v>5</v>
      </c>
      <c r="Q522" s="17">
        <f>+'Merkez Stok'!C8</f>
        <v>0</v>
      </c>
      <c r="R522" s="5"/>
      <c r="S522" s="5"/>
      <c r="T522" s="24">
        <f t="shared" si="116"/>
        <v>0</v>
      </c>
      <c r="U522" s="38"/>
      <c r="V522" s="30"/>
    </row>
    <row r="523" spans="2:22" ht="15" customHeight="1">
      <c r="B523" s="9">
        <f t="shared" si="117"/>
        <v>6</v>
      </c>
      <c r="C523" s="17">
        <f>+'Merkez Stok'!C9</f>
        <v>0</v>
      </c>
      <c r="D523" s="5"/>
      <c r="E523" s="5"/>
      <c r="F523" s="24">
        <f t="shared" si="114"/>
        <v>0</v>
      </c>
      <c r="G523" s="30"/>
      <c r="I523" s="9">
        <f t="shared" si="118"/>
        <v>6</v>
      </c>
      <c r="J523" s="17">
        <f>+'Merkez Stok'!C9</f>
        <v>0</v>
      </c>
      <c r="K523" s="5"/>
      <c r="L523" s="5"/>
      <c r="M523" s="24">
        <f t="shared" si="115"/>
        <v>0</v>
      </c>
      <c r="N523" s="30"/>
      <c r="O523" s="34"/>
      <c r="P523" s="9">
        <f t="shared" si="119"/>
        <v>6</v>
      </c>
      <c r="Q523" s="17">
        <f>+'Merkez Stok'!C9</f>
        <v>0</v>
      </c>
      <c r="R523" s="5"/>
      <c r="S523" s="5"/>
      <c r="T523" s="24">
        <f t="shared" si="116"/>
        <v>0</v>
      </c>
      <c r="U523" s="38"/>
      <c r="V523" s="30"/>
    </row>
    <row r="524" spans="2:22" ht="15" customHeight="1">
      <c r="B524" s="9">
        <f t="shared" si="117"/>
        <v>7</v>
      </c>
      <c r="C524" s="17">
        <f>+'Merkez Stok'!C10</f>
        <v>0</v>
      </c>
      <c r="D524" s="5"/>
      <c r="E524" s="5"/>
      <c r="F524" s="24">
        <f t="shared" si="114"/>
        <v>0</v>
      </c>
      <c r="G524" s="30"/>
      <c r="I524" s="9">
        <f t="shared" si="118"/>
        <v>7</v>
      </c>
      <c r="J524" s="17">
        <f>+'Merkez Stok'!C10</f>
        <v>0</v>
      </c>
      <c r="K524" s="5"/>
      <c r="L524" s="5"/>
      <c r="M524" s="24">
        <f t="shared" si="115"/>
        <v>0</v>
      </c>
      <c r="N524" s="30"/>
      <c r="O524" s="34"/>
      <c r="P524" s="9">
        <f t="shared" si="119"/>
        <v>7</v>
      </c>
      <c r="Q524" s="17">
        <f>+'Merkez Stok'!C10</f>
        <v>0</v>
      </c>
      <c r="R524" s="5"/>
      <c r="S524" s="5"/>
      <c r="T524" s="24">
        <f t="shared" si="116"/>
        <v>0</v>
      </c>
      <c r="U524" s="38"/>
      <c r="V524" s="30"/>
    </row>
    <row r="525" spans="2:22" ht="15" customHeight="1">
      <c r="B525" s="9">
        <f t="shared" si="117"/>
        <v>8</v>
      </c>
      <c r="C525" s="17">
        <f>+'Merkez Stok'!C11</f>
        <v>0</v>
      </c>
      <c r="D525" s="5"/>
      <c r="E525" s="5"/>
      <c r="F525" s="24">
        <f t="shared" si="114"/>
        <v>0</v>
      </c>
      <c r="G525" s="30"/>
      <c r="I525" s="9">
        <f t="shared" si="118"/>
        <v>8</v>
      </c>
      <c r="J525" s="17">
        <f>+'Merkez Stok'!C11</f>
        <v>0</v>
      </c>
      <c r="K525" s="5"/>
      <c r="L525" s="5"/>
      <c r="M525" s="24">
        <f t="shared" si="115"/>
        <v>0</v>
      </c>
      <c r="N525" s="30"/>
      <c r="O525" s="34"/>
      <c r="P525" s="9">
        <f t="shared" si="119"/>
        <v>8</v>
      </c>
      <c r="Q525" s="17">
        <f>+'Merkez Stok'!C11</f>
        <v>0</v>
      </c>
      <c r="R525" s="5"/>
      <c r="S525" s="5"/>
      <c r="T525" s="24">
        <f t="shared" si="116"/>
        <v>0</v>
      </c>
      <c r="U525" s="38"/>
      <c r="V525" s="30"/>
    </row>
    <row r="526" spans="2:22" ht="15" customHeight="1">
      <c r="B526" s="9">
        <f t="shared" si="117"/>
        <v>9</v>
      </c>
      <c r="C526" s="17">
        <f>+'Merkez Stok'!C12</f>
        <v>0</v>
      </c>
      <c r="D526" s="5"/>
      <c r="E526" s="5"/>
      <c r="F526" s="24">
        <f t="shared" si="114"/>
        <v>0</v>
      </c>
      <c r="G526" s="30"/>
      <c r="I526" s="9">
        <f t="shared" si="118"/>
        <v>9</v>
      </c>
      <c r="J526" s="17">
        <f>+'Merkez Stok'!C12</f>
        <v>0</v>
      </c>
      <c r="K526" s="5"/>
      <c r="L526" s="5"/>
      <c r="M526" s="24">
        <f t="shared" si="115"/>
        <v>0</v>
      </c>
      <c r="N526" s="30"/>
      <c r="O526" s="34"/>
      <c r="P526" s="9">
        <f t="shared" si="119"/>
        <v>9</v>
      </c>
      <c r="Q526" s="17">
        <f>+'Merkez Stok'!C12</f>
        <v>0</v>
      </c>
      <c r="R526" s="5"/>
      <c r="S526" s="5"/>
      <c r="T526" s="24">
        <f t="shared" si="116"/>
        <v>0</v>
      </c>
      <c r="U526" s="38"/>
      <c r="V526" s="30"/>
    </row>
    <row r="527" spans="2:22" ht="15" customHeight="1">
      <c r="B527" s="9">
        <f t="shared" si="117"/>
        <v>10</v>
      </c>
      <c r="C527" s="17">
        <f>+'Merkez Stok'!C13</f>
        <v>0</v>
      </c>
      <c r="D527" s="5"/>
      <c r="E527" s="5"/>
      <c r="F527" s="24">
        <f t="shared" si="114"/>
        <v>0</v>
      </c>
      <c r="G527" s="30"/>
      <c r="I527" s="9">
        <f t="shared" si="118"/>
        <v>10</v>
      </c>
      <c r="J527" s="17">
        <f>+'Merkez Stok'!C13</f>
        <v>0</v>
      </c>
      <c r="K527" s="5"/>
      <c r="L527" s="5"/>
      <c r="M527" s="24">
        <f t="shared" si="115"/>
        <v>0</v>
      </c>
      <c r="N527" s="30"/>
      <c r="O527" s="34"/>
      <c r="P527" s="9">
        <f t="shared" si="119"/>
        <v>10</v>
      </c>
      <c r="Q527" s="17">
        <f>+'Merkez Stok'!C13</f>
        <v>0</v>
      </c>
      <c r="R527" s="5"/>
      <c r="S527" s="5"/>
      <c r="T527" s="24">
        <f t="shared" si="116"/>
        <v>0</v>
      </c>
      <c r="U527" s="38"/>
      <c r="V527" s="30"/>
    </row>
    <row r="528" spans="2:22" ht="15" customHeight="1">
      <c r="B528" s="9">
        <f t="shared" si="117"/>
        <v>11</v>
      </c>
      <c r="C528" s="17">
        <f>+'Merkez Stok'!C14</f>
        <v>0</v>
      </c>
      <c r="D528" s="5"/>
      <c r="E528" s="5"/>
      <c r="F528" s="24">
        <f t="shared" si="114"/>
        <v>0</v>
      </c>
      <c r="G528" s="30"/>
      <c r="I528" s="9">
        <f t="shared" si="118"/>
        <v>11</v>
      </c>
      <c r="J528" s="17">
        <f>+'Merkez Stok'!C14</f>
        <v>0</v>
      </c>
      <c r="K528" s="5"/>
      <c r="L528" s="5"/>
      <c r="M528" s="24">
        <f t="shared" si="115"/>
        <v>0</v>
      </c>
      <c r="N528" s="30"/>
      <c r="O528" s="34"/>
      <c r="P528" s="9">
        <f t="shared" si="119"/>
        <v>11</v>
      </c>
      <c r="Q528" s="17">
        <f>+'Merkez Stok'!C14</f>
        <v>0</v>
      </c>
      <c r="R528" s="5"/>
      <c r="S528" s="5"/>
      <c r="T528" s="24">
        <f t="shared" si="116"/>
        <v>0</v>
      </c>
      <c r="U528" s="38"/>
      <c r="V528" s="30"/>
    </row>
    <row r="529" spans="2:22" ht="15" customHeight="1">
      <c r="B529" s="9">
        <f t="shared" si="117"/>
        <v>12</v>
      </c>
      <c r="C529" s="17">
        <f>+'Merkez Stok'!C15</f>
        <v>0</v>
      </c>
      <c r="D529" s="5"/>
      <c r="E529" s="5"/>
      <c r="F529" s="24">
        <f t="shared" si="114"/>
        <v>0</v>
      </c>
      <c r="G529" s="30"/>
      <c r="I529" s="9">
        <f t="shared" si="118"/>
        <v>12</v>
      </c>
      <c r="J529" s="17">
        <f>+'Merkez Stok'!C15</f>
        <v>0</v>
      </c>
      <c r="K529" s="5"/>
      <c r="L529" s="5"/>
      <c r="M529" s="24">
        <f t="shared" si="115"/>
        <v>0</v>
      </c>
      <c r="N529" s="30"/>
      <c r="O529" s="34"/>
      <c r="P529" s="9">
        <f t="shared" si="119"/>
        <v>12</v>
      </c>
      <c r="Q529" s="17">
        <f>+'Merkez Stok'!C15</f>
        <v>0</v>
      </c>
      <c r="R529" s="5"/>
      <c r="S529" s="5"/>
      <c r="T529" s="24">
        <f t="shared" si="116"/>
        <v>0</v>
      </c>
      <c r="U529" s="38"/>
      <c r="V529" s="30"/>
    </row>
    <row r="530" spans="2:22" ht="15" customHeight="1">
      <c r="B530" s="9">
        <f t="shared" si="117"/>
        <v>13</v>
      </c>
      <c r="C530" s="17">
        <f>+'Merkez Stok'!C16</f>
        <v>0</v>
      </c>
      <c r="D530" s="5"/>
      <c r="E530" s="5"/>
      <c r="F530" s="24">
        <f t="shared" si="114"/>
        <v>0</v>
      </c>
      <c r="G530" s="30"/>
      <c r="I530" s="9">
        <f t="shared" si="118"/>
        <v>13</v>
      </c>
      <c r="J530" s="17">
        <f>+'Merkez Stok'!C16</f>
        <v>0</v>
      </c>
      <c r="K530" s="5"/>
      <c r="L530" s="5"/>
      <c r="M530" s="24">
        <f t="shared" si="115"/>
        <v>0</v>
      </c>
      <c r="N530" s="30"/>
      <c r="O530" s="34"/>
      <c r="P530" s="9">
        <f t="shared" si="119"/>
        <v>13</v>
      </c>
      <c r="Q530" s="17">
        <f>+'Merkez Stok'!C16</f>
        <v>0</v>
      </c>
      <c r="R530" s="5"/>
      <c r="S530" s="5"/>
      <c r="T530" s="24">
        <f t="shared" si="116"/>
        <v>0</v>
      </c>
      <c r="U530" s="38"/>
      <c r="V530" s="30"/>
    </row>
    <row r="531" spans="2:22" ht="15" customHeight="1">
      <c r="B531" s="9">
        <f t="shared" si="117"/>
        <v>14</v>
      </c>
      <c r="C531" s="17">
        <f>+'Merkez Stok'!C17</f>
        <v>0</v>
      </c>
      <c r="D531" s="5"/>
      <c r="E531" s="5"/>
      <c r="F531" s="24">
        <f t="shared" si="114"/>
        <v>0</v>
      </c>
      <c r="G531" s="30"/>
      <c r="I531" s="9">
        <f t="shared" si="118"/>
        <v>14</v>
      </c>
      <c r="J531" s="17">
        <f>+'Merkez Stok'!C17</f>
        <v>0</v>
      </c>
      <c r="K531" s="5"/>
      <c r="L531" s="5"/>
      <c r="M531" s="24">
        <f t="shared" si="115"/>
        <v>0</v>
      </c>
      <c r="N531" s="30"/>
      <c r="O531" s="34"/>
      <c r="P531" s="9">
        <f t="shared" si="119"/>
        <v>14</v>
      </c>
      <c r="Q531" s="17">
        <f>+'Merkez Stok'!C17</f>
        <v>0</v>
      </c>
      <c r="R531" s="5"/>
      <c r="S531" s="5"/>
      <c r="T531" s="24">
        <f t="shared" si="116"/>
        <v>0</v>
      </c>
      <c r="U531" s="38"/>
      <c r="V531" s="30"/>
    </row>
    <row r="532" spans="2:22" ht="15" customHeight="1">
      <c r="B532" s="9">
        <f t="shared" si="117"/>
        <v>15</v>
      </c>
      <c r="C532" s="17">
        <f>+'Merkez Stok'!C18</f>
        <v>0</v>
      </c>
      <c r="D532" s="5"/>
      <c r="E532" s="5"/>
      <c r="F532" s="24">
        <f t="shared" si="114"/>
        <v>0</v>
      </c>
      <c r="G532" s="30"/>
      <c r="I532" s="9">
        <f t="shared" si="118"/>
        <v>15</v>
      </c>
      <c r="J532" s="17">
        <f>+'Merkez Stok'!C18</f>
        <v>0</v>
      </c>
      <c r="K532" s="5"/>
      <c r="L532" s="5"/>
      <c r="M532" s="24">
        <f t="shared" si="115"/>
        <v>0</v>
      </c>
      <c r="N532" s="30"/>
      <c r="O532" s="34"/>
      <c r="P532" s="9">
        <f t="shared" si="119"/>
        <v>15</v>
      </c>
      <c r="Q532" s="17">
        <f>+'Merkez Stok'!C18</f>
        <v>0</v>
      </c>
      <c r="R532" s="5"/>
      <c r="S532" s="5"/>
      <c r="T532" s="24">
        <f t="shared" si="116"/>
        <v>0</v>
      </c>
      <c r="U532" s="38"/>
      <c r="V532" s="30"/>
    </row>
    <row r="533" spans="2:22" ht="15" customHeight="1">
      <c r="B533" s="9">
        <f t="shared" si="117"/>
        <v>16</v>
      </c>
      <c r="C533" s="17">
        <f>+'Merkez Stok'!C19</f>
        <v>0</v>
      </c>
      <c r="D533" s="5"/>
      <c r="E533" s="5"/>
      <c r="F533" s="24">
        <f t="shared" si="114"/>
        <v>0</v>
      </c>
      <c r="G533" s="30"/>
      <c r="I533" s="9">
        <f t="shared" si="118"/>
        <v>16</v>
      </c>
      <c r="J533" s="17">
        <f>+'Merkez Stok'!C19</f>
        <v>0</v>
      </c>
      <c r="K533" s="5"/>
      <c r="L533" s="5"/>
      <c r="M533" s="24">
        <f t="shared" si="115"/>
        <v>0</v>
      </c>
      <c r="N533" s="30"/>
      <c r="O533" s="34"/>
      <c r="P533" s="9">
        <f t="shared" si="119"/>
        <v>16</v>
      </c>
      <c r="Q533" s="17">
        <f>+'Merkez Stok'!C19</f>
        <v>0</v>
      </c>
      <c r="R533" s="5"/>
      <c r="S533" s="5"/>
      <c r="T533" s="24">
        <f t="shared" si="116"/>
        <v>0</v>
      </c>
      <c r="U533" s="38"/>
      <c r="V533" s="30"/>
    </row>
    <row r="534" spans="2:22" ht="15" customHeight="1">
      <c r="B534" s="9">
        <f t="shared" si="117"/>
        <v>17</v>
      </c>
      <c r="C534" s="17">
        <f>+'Merkez Stok'!C20</f>
        <v>0</v>
      </c>
      <c r="D534" s="5"/>
      <c r="E534" s="5"/>
      <c r="F534" s="24">
        <f t="shared" si="114"/>
        <v>0</v>
      </c>
      <c r="G534" s="30"/>
      <c r="I534" s="9">
        <f t="shared" si="118"/>
        <v>17</v>
      </c>
      <c r="J534" s="17">
        <f>+'Merkez Stok'!C20</f>
        <v>0</v>
      </c>
      <c r="K534" s="5"/>
      <c r="L534" s="5"/>
      <c r="M534" s="24">
        <f t="shared" si="115"/>
        <v>0</v>
      </c>
      <c r="N534" s="30"/>
      <c r="O534" s="34"/>
      <c r="P534" s="9">
        <f t="shared" si="119"/>
        <v>17</v>
      </c>
      <c r="Q534" s="17">
        <f>+'Merkez Stok'!C20</f>
        <v>0</v>
      </c>
      <c r="R534" s="5"/>
      <c r="S534" s="5"/>
      <c r="T534" s="24">
        <f t="shared" si="116"/>
        <v>0</v>
      </c>
      <c r="U534" s="38"/>
      <c r="V534" s="30"/>
    </row>
    <row r="535" spans="2:22" ht="15" customHeight="1">
      <c r="B535" s="9">
        <f t="shared" si="117"/>
        <v>18</v>
      </c>
      <c r="C535" s="17">
        <f>+'Merkez Stok'!C21</f>
        <v>0</v>
      </c>
      <c r="D535" s="5"/>
      <c r="E535" s="5"/>
      <c r="F535" s="24">
        <f t="shared" si="114"/>
        <v>0</v>
      </c>
      <c r="G535" s="30"/>
      <c r="I535" s="9">
        <f t="shared" si="118"/>
        <v>18</v>
      </c>
      <c r="J535" s="17">
        <f>+'Merkez Stok'!C21</f>
        <v>0</v>
      </c>
      <c r="K535" s="5"/>
      <c r="L535" s="5"/>
      <c r="M535" s="24">
        <f t="shared" si="115"/>
        <v>0</v>
      </c>
      <c r="N535" s="30"/>
      <c r="O535" s="34"/>
      <c r="P535" s="9">
        <f t="shared" si="119"/>
        <v>18</v>
      </c>
      <c r="Q535" s="17">
        <f>+'Merkez Stok'!C21</f>
        <v>0</v>
      </c>
      <c r="R535" s="5"/>
      <c r="S535" s="5"/>
      <c r="T535" s="24">
        <f t="shared" si="116"/>
        <v>0</v>
      </c>
      <c r="U535" s="38"/>
      <c r="V535" s="30"/>
    </row>
    <row r="536" spans="2:22" ht="15" customHeight="1">
      <c r="B536" s="9">
        <f t="shared" si="117"/>
        <v>19</v>
      </c>
      <c r="C536" s="17">
        <f>+'Merkez Stok'!C22</f>
        <v>0</v>
      </c>
      <c r="D536" s="5"/>
      <c r="E536" s="5"/>
      <c r="F536" s="24">
        <f t="shared" si="114"/>
        <v>0</v>
      </c>
      <c r="G536" s="30"/>
      <c r="I536" s="9">
        <f t="shared" si="118"/>
        <v>19</v>
      </c>
      <c r="J536" s="17">
        <f>+'Merkez Stok'!C22</f>
        <v>0</v>
      </c>
      <c r="K536" s="5"/>
      <c r="L536" s="5"/>
      <c r="M536" s="24">
        <f t="shared" si="115"/>
        <v>0</v>
      </c>
      <c r="N536" s="30"/>
      <c r="O536" s="34"/>
      <c r="P536" s="9">
        <f t="shared" si="119"/>
        <v>19</v>
      </c>
      <c r="Q536" s="17">
        <f>+'Merkez Stok'!C22</f>
        <v>0</v>
      </c>
      <c r="R536" s="5"/>
      <c r="S536" s="5"/>
      <c r="T536" s="24">
        <f t="shared" si="116"/>
        <v>0</v>
      </c>
      <c r="U536" s="38"/>
      <c r="V536" s="30"/>
    </row>
    <row r="537" spans="2:22" ht="15" customHeight="1" thickBot="1">
      <c r="B537" s="18">
        <f t="shared" si="117"/>
        <v>20</v>
      </c>
      <c r="C537" s="17">
        <f>+'Merkez Stok'!C23</f>
        <v>0</v>
      </c>
      <c r="D537" s="20"/>
      <c r="E537" s="20"/>
      <c r="F537" s="25">
        <f t="shared" si="114"/>
        <v>0</v>
      </c>
      <c r="G537" s="30"/>
      <c r="I537" s="18">
        <f t="shared" si="118"/>
        <v>20</v>
      </c>
      <c r="J537" s="17">
        <f>+'Merkez Stok'!C23</f>
        <v>0</v>
      </c>
      <c r="K537" s="20"/>
      <c r="L537" s="20"/>
      <c r="M537" s="25">
        <f t="shared" si="115"/>
        <v>0</v>
      </c>
      <c r="N537" s="30"/>
      <c r="O537" s="34"/>
      <c r="P537" s="18">
        <f t="shared" si="119"/>
        <v>20</v>
      </c>
      <c r="Q537" s="17">
        <f>+'Merkez Stok'!C23</f>
        <v>0</v>
      </c>
      <c r="R537" s="20"/>
      <c r="S537" s="20"/>
      <c r="T537" s="25">
        <f t="shared" si="116"/>
        <v>0</v>
      </c>
      <c r="U537" s="38"/>
      <c r="V537" s="30"/>
    </row>
    <row r="538" spans="2:22" ht="22.5" customHeight="1" thickBot="1">
      <c r="B538" s="151" t="s">
        <v>8</v>
      </c>
      <c r="C538" s="152"/>
      <c r="D538" s="22">
        <f>SUM(D518:D537)</f>
        <v>0</v>
      </c>
      <c r="E538" s="22">
        <f>SUM(E518:E537)</f>
        <v>0</v>
      </c>
      <c r="F538" s="26">
        <f>SUM(F518:F537)</f>
        <v>0</v>
      </c>
      <c r="G538" s="23">
        <f>SUM(G518:G537)</f>
        <v>0</v>
      </c>
      <c r="I538" s="151" t="s">
        <v>8</v>
      </c>
      <c r="J538" s="152"/>
      <c r="K538" s="22">
        <f>SUM(K518:K537)</f>
        <v>0</v>
      </c>
      <c r="L538" s="22">
        <f>SUM(L518:L537)</f>
        <v>0</v>
      </c>
      <c r="M538" s="26">
        <f>SUM(M518:M537)</f>
        <v>0</v>
      </c>
      <c r="N538" s="23">
        <f>SUM(N518:N537)</f>
        <v>0</v>
      </c>
      <c r="O538" s="37"/>
      <c r="P538" s="151" t="s">
        <v>8</v>
      </c>
      <c r="Q538" s="152"/>
      <c r="R538" s="22">
        <f>SUM(R518:R537)</f>
        <v>0</v>
      </c>
      <c r="S538" s="22">
        <f>SUM(S518:S537)</f>
        <v>0</v>
      </c>
      <c r="T538" s="26">
        <f>SUM(T518:T537)</f>
        <v>0</v>
      </c>
      <c r="U538" s="26">
        <f>SUM(U518:U537)</f>
        <v>0</v>
      </c>
      <c r="V538" s="23">
        <f>SUM(V518:V537)</f>
        <v>0</v>
      </c>
    </row>
    <row r="539" spans="2:22" ht="22.5" customHeight="1" thickBot="1">
      <c r="B539" s="145" t="s">
        <v>28</v>
      </c>
      <c r="C539" s="146"/>
      <c r="D539" s="146"/>
      <c r="E539" s="146"/>
      <c r="F539" s="27"/>
      <c r="G539" s="31"/>
      <c r="I539" s="145" t="s">
        <v>28</v>
      </c>
      <c r="J539" s="146"/>
      <c r="K539" s="146"/>
      <c r="L539" s="146"/>
      <c r="M539" s="27"/>
      <c r="N539" s="31"/>
      <c r="O539" s="36"/>
      <c r="P539" s="145" t="s">
        <v>28</v>
      </c>
      <c r="Q539" s="146"/>
      <c r="R539" s="146"/>
      <c r="S539" s="146"/>
      <c r="T539" s="27"/>
      <c r="U539" s="39"/>
      <c r="V539" s="31"/>
    </row>
    <row r="542" spans="2:22" ht="16.5" customHeight="1" thickBot="1">
      <c r="B542" s="32">
        <f>+B515+1</f>
        <v>42450</v>
      </c>
    </row>
    <row r="543" spans="2:22" ht="24" customHeight="1" thickBot="1">
      <c r="B543" s="148" t="s">
        <v>20</v>
      </c>
      <c r="C543" s="149"/>
      <c r="D543" s="149"/>
      <c r="E543" s="149"/>
      <c r="F543" s="149"/>
      <c r="G543" s="150"/>
      <c r="I543" s="148" t="s">
        <v>21</v>
      </c>
      <c r="J543" s="149"/>
      <c r="K543" s="149"/>
      <c r="L543" s="149"/>
      <c r="M543" s="149"/>
      <c r="N543" s="150"/>
      <c r="O543" s="35"/>
      <c r="P543" s="148" t="s">
        <v>22</v>
      </c>
      <c r="Q543" s="149"/>
      <c r="R543" s="149"/>
      <c r="S543" s="149"/>
      <c r="T543" s="149"/>
      <c r="U543" s="150"/>
      <c r="V543" s="28"/>
    </row>
    <row r="544" spans="2:22" s="21" customFormat="1" ht="27.75" customHeight="1">
      <c r="B544" s="40" t="s">
        <v>3</v>
      </c>
      <c r="C544" s="41" t="s">
        <v>10</v>
      </c>
      <c r="D544" s="41" t="s">
        <v>23</v>
      </c>
      <c r="E544" s="41" t="s">
        <v>24</v>
      </c>
      <c r="F544" s="42" t="s">
        <v>25</v>
      </c>
      <c r="G544" s="43" t="s">
        <v>26</v>
      </c>
      <c r="I544" s="40" t="s">
        <v>3</v>
      </c>
      <c r="J544" s="41" t="s">
        <v>10</v>
      </c>
      <c r="K544" s="41" t="s">
        <v>23</v>
      </c>
      <c r="L544" s="41" t="s">
        <v>24</v>
      </c>
      <c r="M544" s="42" t="s">
        <v>25</v>
      </c>
      <c r="N544" s="43" t="s">
        <v>26</v>
      </c>
      <c r="O544" s="33"/>
      <c r="P544" s="40" t="s">
        <v>3</v>
      </c>
      <c r="Q544" s="41" t="s">
        <v>10</v>
      </c>
      <c r="R544" s="41" t="s">
        <v>23</v>
      </c>
      <c r="S544" s="41" t="s">
        <v>24</v>
      </c>
      <c r="T544" s="42" t="s">
        <v>25</v>
      </c>
      <c r="U544" s="44" t="s">
        <v>26</v>
      </c>
      <c r="V544" s="29" t="s">
        <v>27</v>
      </c>
    </row>
    <row r="545" spans="2:22" ht="15" customHeight="1">
      <c r="B545" s="9">
        <v>1</v>
      </c>
      <c r="C545" s="17" t="str">
        <f>+'Merkez Stok'!C4</f>
        <v>Z-Katlama 200 eded</v>
      </c>
      <c r="D545" s="5"/>
      <c r="E545" s="5"/>
      <c r="F545" s="24">
        <f>+D545*E545</f>
        <v>0</v>
      </c>
      <c r="G545" s="30"/>
      <c r="I545" s="9">
        <v>1</v>
      </c>
      <c r="J545" s="17" t="str">
        <f>+'Merkez Stok'!C4</f>
        <v>Z-Katlama 200 eded</v>
      </c>
      <c r="K545" s="5"/>
      <c r="L545" s="5"/>
      <c r="M545" s="24">
        <f>+K545*L545</f>
        <v>0</v>
      </c>
      <c r="N545" s="30"/>
      <c r="O545" s="34"/>
      <c r="P545" s="9">
        <v>1</v>
      </c>
      <c r="Q545" s="17" t="str">
        <f>+'Merkez Stok'!C4</f>
        <v>Z-Katlama 200 eded</v>
      </c>
      <c r="R545" s="5"/>
      <c r="S545" s="5"/>
      <c r="T545" s="24">
        <f>+R545*S545</f>
        <v>0</v>
      </c>
      <c r="U545" s="38"/>
      <c r="V545" s="30"/>
    </row>
    <row r="546" spans="2:22" ht="15" customHeight="1">
      <c r="B546" s="9">
        <f>+B545+1</f>
        <v>2</v>
      </c>
      <c r="C546" s="17">
        <f>+'Merkez Stok'!C5</f>
        <v>0</v>
      </c>
      <c r="D546" s="5"/>
      <c r="E546" s="5"/>
      <c r="F546" s="24">
        <f t="shared" ref="F546:F564" si="120">+D546*E546</f>
        <v>0</v>
      </c>
      <c r="G546" s="30"/>
      <c r="I546" s="9">
        <f>+I545+1</f>
        <v>2</v>
      </c>
      <c r="J546" s="17">
        <f>+'Merkez Stok'!C5</f>
        <v>0</v>
      </c>
      <c r="K546" s="5"/>
      <c r="L546" s="5"/>
      <c r="M546" s="24">
        <f t="shared" ref="M546:M564" si="121">+K546*L546</f>
        <v>0</v>
      </c>
      <c r="N546" s="30"/>
      <c r="O546" s="34"/>
      <c r="P546" s="9">
        <f>+P545+1</f>
        <v>2</v>
      </c>
      <c r="Q546" s="17">
        <f>+'Merkez Stok'!C5</f>
        <v>0</v>
      </c>
      <c r="R546" s="5"/>
      <c r="S546" s="5"/>
      <c r="T546" s="24">
        <f t="shared" ref="T546:T564" si="122">+R546*S546</f>
        <v>0</v>
      </c>
      <c r="U546" s="38"/>
      <c r="V546" s="30"/>
    </row>
    <row r="547" spans="2:22" ht="15" customHeight="1">
      <c r="B547" s="9">
        <f t="shared" ref="B547:B564" si="123">+B546+1</f>
        <v>3</v>
      </c>
      <c r="C547" s="17">
        <f>+'Merkez Stok'!C6</f>
        <v>0</v>
      </c>
      <c r="D547" s="5"/>
      <c r="E547" s="5"/>
      <c r="F547" s="24">
        <f t="shared" si="120"/>
        <v>0</v>
      </c>
      <c r="G547" s="30"/>
      <c r="I547" s="9">
        <f t="shared" ref="I547:I564" si="124">+I546+1</f>
        <v>3</v>
      </c>
      <c r="J547" s="17">
        <f>+'Merkez Stok'!C6</f>
        <v>0</v>
      </c>
      <c r="K547" s="5"/>
      <c r="L547" s="5"/>
      <c r="M547" s="24">
        <f t="shared" si="121"/>
        <v>0</v>
      </c>
      <c r="N547" s="30"/>
      <c r="O547" s="34"/>
      <c r="P547" s="9">
        <f t="shared" ref="P547:P564" si="125">+P546+1</f>
        <v>3</v>
      </c>
      <c r="Q547" s="17">
        <f>+'Merkez Stok'!C6</f>
        <v>0</v>
      </c>
      <c r="R547" s="5"/>
      <c r="S547" s="5"/>
      <c r="T547" s="24">
        <f t="shared" si="122"/>
        <v>0</v>
      </c>
      <c r="U547" s="38"/>
      <c r="V547" s="30"/>
    </row>
    <row r="548" spans="2:22" ht="15" customHeight="1">
      <c r="B548" s="9">
        <f t="shared" si="123"/>
        <v>4</v>
      </c>
      <c r="C548" s="17">
        <f>+'Merkez Stok'!C7</f>
        <v>0</v>
      </c>
      <c r="D548" s="5"/>
      <c r="E548" s="5"/>
      <c r="F548" s="24">
        <f t="shared" si="120"/>
        <v>0</v>
      </c>
      <c r="G548" s="30"/>
      <c r="I548" s="9">
        <f t="shared" si="124"/>
        <v>4</v>
      </c>
      <c r="J548" s="17">
        <f>+'Merkez Stok'!C7</f>
        <v>0</v>
      </c>
      <c r="K548" s="5"/>
      <c r="L548" s="5"/>
      <c r="M548" s="24">
        <f t="shared" si="121"/>
        <v>0</v>
      </c>
      <c r="N548" s="30"/>
      <c r="O548" s="34"/>
      <c r="P548" s="9">
        <f t="shared" si="125"/>
        <v>4</v>
      </c>
      <c r="Q548" s="17">
        <f>+'Merkez Stok'!C7</f>
        <v>0</v>
      </c>
      <c r="R548" s="5"/>
      <c r="S548" s="5"/>
      <c r="T548" s="24">
        <f t="shared" si="122"/>
        <v>0</v>
      </c>
      <c r="U548" s="38"/>
      <c r="V548" s="30"/>
    </row>
    <row r="549" spans="2:22" ht="15" customHeight="1">
      <c r="B549" s="9">
        <f t="shared" si="123"/>
        <v>5</v>
      </c>
      <c r="C549" s="17">
        <f>+'Merkez Stok'!C8</f>
        <v>0</v>
      </c>
      <c r="D549" s="5"/>
      <c r="E549" s="5"/>
      <c r="F549" s="24">
        <f t="shared" si="120"/>
        <v>0</v>
      </c>
      <c r="G549" s="30"/>
      <c r="I549" s="9">
        <f t="shared" si="124"/>
        <v>5</v>
      </c>
      <c r="J549" s="17">
        <f>+'Merkez Stok'!C8</f>
        <v>0</v>
      </c>
      <c r="K549" s="5"/>
      <c r="L549" s="5"/>
      <c r="M549" s="24">
        <f t="shared" si="121"/>
        <v>0</v>
      </c>
      <c r="N549" s="30"/>
      <c r="O549" s="34"/>
      <c r="P549" s="9">
        <f t="shared" si="125"/>
        <v>5</v>
      </c>
      <c r="Q549" s="17">
        <f>+'Merkez Stok'!C8</f>
        <v>0</v>
      </c>
      <c r="R549" s="5"/>
      <c r="S549" s="5"/>
      <c r="T549" s="24">
        <f t="shared" si="122"/>
        <v>0</v>
      </c>
      <c r="U549" s="38"/>
      <c r="V549" s="30"/>
    </row>
    <row r="550" spans="2:22" ht="15" customHeight="1">
      <c r="B550" s="9">
        <f t="shared" si="123"/>
        <v>6</v>
      </c>
      <c r="C550" s="17">
        <f>+'Merkez Stok'!C9</f>
        <v>0</v>
      </c>
      <c r="D550" s="5"/>
      <c r="E550" s="5"/>
      <c r="F550" s="24">
        <f t="shared" si="120"/>
        <v>0</v>
      </c>
      <c r="G550" s="30"/>
      <c r="I550" s="9">
        <f t="shared" si="124"/>
        <v>6</v>
      </c>
      <c r="J550" s="17">
        <f>+'Merkez Stok'!C9</f>
        <v>0</v>
      </c>
      <c r="K550" s="5"/>
      <c r="L550" s="5"/>
      <c r="M550" s="24">
        <f t="shared" si="121"/>
        <v>0</v>
      </c>
      <c r="N550" s="30"/>
      <c r="O550" s="34"/>
      <c r="P550" s="9">
        <f t="shared" si="125"/>
        <v>6</v>
      </c>
      <c r="Q550" s="17">
        <f>+'Merkez Stok'!C9</f>
        <v>0</v>
      </c>
      <c r="R550" s="5"/>
      <c r="S550" s="5"/>
      <c r="T550" s="24">
        <f t="shared" si="122"/>
        <v>0</v>
      </c>
      <c r="U550" s="38"/>
      <c r="V550" s="30"/>
    </row>
    <row r="551" spans="2:22" ht="15" customHeight="1">
      <c r="B551" s="9">
        <f t="shared" si="123"/>
        <v>7</v>
      </c>
      <c r="C551" s="17">
        <f>+'Merkez Stok'!C10</f>
        <v>0</v>
      </c>
      <c r="D551" s="5"/>
      <c r="E551" s="5"/>
      <c r="F551" s="24">
        <f t="shared" si="120"/>
        <v>0</v>
      </c>
      <c r="G551" s="30"/>
      <c r="I551" s="9">
        <f t="shared" si="124"/>
        <v>7</v>
      </c>
      <c r="J551" s="17">
        <f>+'Merkez Stok'!C10</f>
        <v>0</v>
      </c>
      <c r="K551" s="5"/>
      <c r="L551" s="5"/>
      <c r="M551" s="24">
        <f t="shared" si="121"/>
        <v>0</v>
      </c>
      <c r="N551" s="30"/>
      <c r="O551" s="34"/>
      <c r="P551" s="9">
        <f t="shared" si="125"/>
        <v>7</v>
      </c>
      <c r="Q551" s="17">
        <f>+'Merkez Stok'!C10</f>
        <v>0</v>
      </c>
      <c r="R551" s="5"/>
      <c r="S551" s="5"/>
      <c r="T551" s="24">
        <f t="shared" si="122"/>
        <v>0</v>
      </c>
      <c r="U551" s="38"/>
      <c r="V551" s="30"/>
    </row>
    <row r="552" spans="2:22" ht="15" customHeight="1">
      <c r="B552" s="9">
        <f t="shared" si="123"/>
        <v>8</v>
      </c>
      <c r="C552" s="17">
        <f>+'Merkez Stok'!C11</f>
        <v>0</v>
      </c>
      <c r="D552" s="5"/>
      <c r="E552" s="5"/>
      <c r="F552" s="24">
        <f t="shared" si="120"/>
        <v>0</v>
      </c>
      <c r="G552" s="30"/>
      <c r="I552" s="9">
        <f t="shared" si="124"/>
        <v>8</v>
      </c>
      <c r="J552" s="17">
        <f>+'Merkez Stok'!C11</f>
        <v>0</v>
      </c>
      <c r="K552" s="5"/>
      <c r="L552" s="5"/>
      <c r="M552" s="24">
        <f t="shared" si="121"/>
        <v>0</v>
      </c>
      <c r="N552" s="30"/>
      <c r="O552" s="34"/>
      <c r="P552" s="9">
        <f t="shared" si="125"/>
        <v>8</v>
      </c>
      <c r="Q552" s="17">
        <f>+'Merkez Stok'!C11</f>
        <v>0</v>
      </c>
      <c r="R552" s="5"/>
      <c r="S552" s="5"/>
      <c r="T552" s="24">
        <f t="shared" si="122"/>
        <v>0</v>
      </c>
      <c r="U552" s="38"/>
      <c r="V552" s="30"/>
    </row>
    <row r="553" spans="2:22" ht="15" customHeight="1">
      <c r="B553" s="9">
        <f t="shared" si="123"/>
        <v>9</v>
      </c>
      <c r="C553" s="17">
        <f>+'Merkez Stok'!C12</f>
        <v>0</v>
      </c>
      <c r="D553" s="5"/>
      <c r="E553" s="5"/>
      <c r="F553" s="24">
        <f t="shared" si="120"/>
        <v>0</v>
      </c>
      <c r="G553" s="30"/>
      <c r="I553" s="9">
        <f t="shared" si="124"/>
        <v>9</v>
      </c>
      <c r="J553" s="17">
        <f>+'Merkez Stok'!C12</f>
        <v>0</v>
      </c>
      <c r="K553" s="5"/>
      <c r="L553" s="5"/>
      <c r="M553" s="24">
        <f t="shared" si="121"/>
        <v>0</v>
      </c>
      <c r="N553" s="30"/>
      <c r="O553" s="34"/>
      <c r="P553" s="9">
        <f t="shared" si="125"/>
        <v>9</v>
      </c>
      <c r="Q553" s="17">
        <f>+'Merkez Stok'!C12</f>
        <v>0</v>
      </c>
      <c r="R553" s="5"/>
      <c r="S553" s="5"/>
      <c r="T553" s="24">
        <f t="shared" si="122"/>
        <v>0</v>
      </c>
      <c r="U553" s="38"/>
      <c r="V553" s="30"/>
    </row>
    <row r="554" spans="2:22" ht="15" customHeight="1">
      <c r="B554" s="9">
        <f t="shared" si="123"/>
        <v>10</v>
      </c>
      <c r="C554" s="17">
        <f>+'Merkez Stok'!C13</f>
        <v>0</v>
      </c>
      <c r="D554" s="5"/>
      <c r="E554" s="5"/>
      <c r="F554" s="24">
        <f t="shared" si="120"/>
        <v>0</v>
      </c>
      <c r="G554" s="30"/>
      <c r="I554" s="9">
        <f t="shared" si="124"/>
        <v>10</v>
      </c>
      <c r="J554" s="17">
        <f>+'Merkez Stok'!C13</f>
        <v>0</v>
      </c>
      <c r="K554" s="5"/>
      <c r="L554" s="5"/>
      <c r="M554" s="24">
        <f t="shared" si="121"/>
        <v>0</v>
      </c>
      <c r="N554" s="30"/>
      <c r="O554" s="34"/>
      <c r="P554" s="9">
        <f t="shared" si="125"/>
        <v>10</v>
      </c>
      <c r="Q554" s="17">
        <f>+'Merkez Stok'!C13</f>
        <v>0</v>
      </c>
      <c r="R554" s="5"/>
      <c r="S554" s="5"/>
      <c r="T554" s="24">
        <f t="shared" si="122"/>
        <v>0</v>
      </c>
      <c r="U554" s="38"/>
      <c r="V554" s="30"/>
    </row>
    <row r="555" spans="2:22" ht="15" customHeight="1">
      <c r="B555" s="9">
        <f t="shared" si="123"/>
        <v>11</v>
      </c>
      <c r="C555" s="17">
        <f>+'Merkez Stok'!C14</f>
        <v>0</v>
      </c>
      <c r="D555" s="5"/>
      <c r="E555" s="5"/>
      <c r="F555" s="24">
        <f t="shared" si="120"/>
        <v>0</v>
      </c>
      <c r="G555" s="30"/>
      <c r="I555" s="9">
        <f t="shared" si="124"/>
        <v>11</v>
      </c>
      <c r="J555" s="17">
        <f>+'Merkez Stok'!C14</f>
        <v>0</v>
      </c>
      <c r="K555" s="5"/>
      <c r="L555" s="5"/>
      <c r="M555" s="24">
        <f t="shared" si="121"/>
        <v>0</v>
      </c>
      <c r="N555" s="30"/>
      <c r="O555" s="34"/>
      <c r="P555" s="9">
        <f t="shared" si="125"/>
        <v>11</v>
      </c>
      <c r="Q555" s="17">
        <f>+'Merkez Stok'!C14</f>
        <v>0</v>
      </c>
      <c r="R555" s="5"/>
      <c r="S555" s="5"/>
      <c r="T555" s="24">
        <f t="shared" si="122"/>
        <v>0</v>
      </c>
      <c r="U555" s="38"/>
      <c r="V555" s="30"/>
    </row>
    <row r="556" spans="2:22" ht="15" customHeight="1">
      <c r="B556" s="9">
        <f t="shared" si="123"/>
        <v>12</v>
      </c>
      <c r="C556" s="17">
        <f>+'Merkez Stok'!C15</f>
        <v>0</v>
      </c>
      <c r="D556" s="5"/>
      <c r="E556" s="5"/>
      <c r="F556" s="24">
        <f t="shared" si="120"/>
        <v>0</v>
      </c>
      <c r="G556" s="30"/>
      <c r="I556" s="9">
        <f t="shared" si="124"/>
        <v>12</v>
      </c>
      <c r="J556" s="17">
        <f>+'Merkez Stok'!C15</f>
        <v>0</v>
      </c>
      <c r="K556" s="5"/>
      <c r="L556" s="5"/>
      <c r="M556" s="24">
        <f t="shared" si="121"/>
        <v>0</v>
      </c>
      <c r="N556" s="30"/>
      <c r="O556" s="34"/>
      <c r="P556" s="9">
        <f t="shared" si="125"/>
        <v>12</v>
      </c>
      <c r="Q556" s="17">
        <f>+'Merkez Stok'!C15</f>
        <v>0</v>
      </c>
      <c r="R556" s="5"/>
      <c r="S556" s="5"/>
      <c r="T556" s="24">
        <f t="shared" si="122"/>
        <v>0</v>
      </c>
      <c r="U556" s="38"/>
      <c r="V556" s="30"/>
    </row>
    <row r="557" spans="2:22" ht="15" customHeight="1">
      <c r="B557" s="9">
        <f t="shared" si="123"/>
        <v>13</v>
      </c>
      <c r="C557" s="17">
        <f>+'Merkez Stok'!C16</f>
        <v>0</v>
      </c>
      <c r="D557" s="5"/>
      <c r="E557" s="5"/>
      <c r="F557" s="24">
        <f t="shared" si="120"/>
        <v>0</v>
      </c>
      <c r="G557" s="30"/>
      <c r="I557" s="9">
        <f t="shared" si="124"/>
        <v>13</v>
      </c>
      <c r="J557" s="17">
        <f>+'Merkez Stok'!C16</f>
        <v>0</v>
      </c>
      <c r="K557" s="5"/>
      <c r="L557" s="5"/>
      <c r="M557" s="24">
        <f t="shared" si="121"/>
        <v>0</v>
      </c>
      <c r="N557" s="30"/>
      <c r="O557" s="34"/>
      <c r="P557" s="9">
        <f t="shared" si="125"/>
        <v>13</v>
      </c>
      <c r="Q557" s="17">
        <f>+'Merkez Stok'!C16</f>
        <v>0</v>
      </c>
      <c r="R557" s="5"/>
      <c r="S557" s="5"/>
      <c r="T557" s="24">
        <f t="shared" si="122"/>
        <v>0</v>
      </c>
      <c r="U557" s="38"/>
      <c r="V557" s="30"/>
    </row>
    <row r="558" spans="2:22" ht="15" customHeight="1">
      <c r="B558" s="9">
        <f t="shared" si="123"/>
        <v>14</v>
      </c>
      <c r="C558" s="17">
        <f>+'Merkez Stok'!C17</f>
        <v>0</v>
      </c>
      <c r="D558" s="5"/>
      <c r="E558" s="5"/>
      <c r="F558" s="24">
        <f t="shared" si="120"/>
        <v>0</v>
      </c>
      <c r="G558" s="30"/>
      <c r="I558" s="9">
        <f t="shared" si="124"/>
        <v>14</v>
      </c>
      <c r="J558" s="17">
        <f>+'Merkez Stok'!C17</f>
        <v>0</v>
      </c>
      <c r="K558" s="5"/>
      <c r="L558" s="5"/>
      <c r="M558" s="24">
        <f t="shared" si="121"/>
        <v>0</v>
      </c>
      <c r="N558" s="30"/>
      <c r="O558" s="34"/>
      <c r="P558" s="9">
        <f t="shared" si="125"/>
        <v>14</v>
      </c>
      <c r="Q558" s="17">
        <f>+'Merkez Stok'!C17</f>
        <v>0</v>
      </c>
      <c r="R558" s="5"/>
      <c r="S558" s="5"/>
      <c r="T558" s="24">
        <f t="shared" si="122"/>
        <v>0</v>
      </c>
      <c r="U558" s="38"/>
      <c r="V558" s="30"/>
    </row>
    <row r="559" spans="2:22" ht="15" customHeight="1">
      <c r="B559" s="9">
        <f t="shared" si="123"/>
        <v>15</v>
      </c>
      <c r="C559" s="17">
        <f>+'Merkez Stok'!C18</f>
        <v>0</v>
      </c>
      <c r="D559" s="5"/>
      <c r="E559" s="5"/>
      <c r="F559" s="24">
        <f t="shared" si="120"/>
        <v>0</v>
      </c>
      <c r="G559" s="30"/>
      <c r="I559" s="9">
        <f t="shared" si="124"/>
        <v>15</v>
      </c>
      <c r="J559" s="17">
        <f>+'Merkez Stok'!C18</f>
        <v>0</v>
      </c>
      <c r="K559" s="5"/>
      <c r="L559" s="5"/>
      <c r="M559" s="24">
        <f t="shared" si="121"/>
        <v>0</v>
      </c>
      <c r="N559" s="30"/>
      <c r="O559" s="34"/>
      <c r="P559" s="9">
        <f t="shared" si="125"/>
        <v>15</v>
      </c>
      <c r="Q559" s="17">
        <f>+'Merkez Stok'!C18</f>
        <v>0</v>
      </c>
      <c r="R559" s="5"/>
      <c r="S559" s="5"/>
      <c r="T559" s="24">
        <f t="shared" si="122"/>
        <v>0</v>
      </c>
      <c r="U559" s="38"/>
      <c r="V559" s="30"/>
    </row>
    <row r="560" spans="2:22" ht="15" customHeight="1">
      <c r="B560" s="9">
        <f t="shared" si="123"/>
        <v>16</v>
      </c>
      <c r="C560" s="17">
        <f>+'Merkez Stok'!C19</f>
        <v>0</v>
      </c>
      <c r="D560" s="5"/>
      <c r="E560" s="5"/>
      <c r="F560" s="24">
        <f t="shared" si="120"/>
        <v>0</v>
      </c>
      <c r="G560" s="30"/>
      <c r="I560" s="9">
        <f t="shared" si="124"/>
        <v>16</v>
      </c>
      <c r="J560" s="17">
        <f>+'Merkez Stok'!C19</f>
        <v>0</v>
      </c>
      <c r="K560" s="5"/>
      <c r="L560" s="5"/>
      <c r="M560" s="24">
        <f t="shared" si="121"/>
        <v>0</v>
      </c>
      <c r="N560" s="30"/>
      <c r="O560" s="34"/>
      <c r="P560" s="9">
        <f t="shared" si="125"/>
        <v>16</v>
      </c>
      <c r="Q560" s="17">
        <f>+'Merkez Stok'!C19</f>
        <v>0</v>
      </c>
      <c r="R560" s="5"/>
      <c r="S560" s="5"/>
      <c r="T560" s="24">
        <f t="shared" si="122"/>
        <v>0</v>
      </c>
      <c r="U560" s="38"/>
      <c r="V560" s="30"/>
    </row>
    <row r="561" spans="2:22" ht="15" customHeight="1">
      <c r="B561" s="9">
        <f t="shared" si="123"/>
        <v>17</v>
      </c>
      <c r="C561" s="17">
        <f>+'Merkez Stok'!C20</f>
        <v>0</v>
      </c>
      <c r="D561" s="5"/>
      <c r="E561" s="5"/>
      <c r="F561" s="24">
        <f t="shared" si="120"/>
        <v>0</v>
      </c>
      <c r="G561" s="30"/>
      <c r="I561" s="9">
        <f t="shared" si="124"/>
        <v>17</v>
      </c>
      <c r="J561" s="17">
        <f>+'Merkez Stok'!C20</f>
        <v>0</v>
      </c>
      <c r="K561" s="5"/>
      <c r="L561" s="5"/>
      <c r="M561" s="24">
        <f t="shared" si="121"/>
        <v>0</v>
      </c>
      <c r="N561" s="30"/>
      <c r="O561" s="34"/>
      <c r="P561" s="9">
        <f t="shared" si="125"/>
        <v>17</v>
      </c>
      <c r="Q561" s="17">
        <f>+'Merkez Stok'!C20</f>
        <v>0</v>
      </c>
      <c r="R561" s="5"/>
      <c r="S561" s="5"/>
      <c r="T561" s="24">
        <f t="shared" si="122"/>
        <v>0</v>
      </c>
      <c r="U561" s="38"/>
      <c r="V561" s="30"/>
    </row>
    <row r="562" spans="2:22" ht="15" customHeight="1">
      <c r="B562" s="9">
        <f t="shared" si="123"/>
        <v>18</v>
      </c>
      <c r="C562" s="17">
        <f>+'Merkez Stok'!C21</f>
        <v>0</v>
      </c>
      <c r="D562" s="5"/>
      <c r="E562" s="5"/>
      <c r="F562" s="24">
        <f t="shared" si="120"/>
        <v>0</v>
      </c>
      <c r="G562" s="30"/>
      <c r="I562" s="9">
        <f t="shared" si="124"/>
        <v>18</v>
      </c>
      <c r="J562" s="17">
        <f>+'Merkez Stok'!C21</f>
        <v>0</v>
      </c>
      <c r="K562" s="5"/>
      <c r="L562" s="5"/>
      <c r="M562" s="24">
        <f t="shared" si="121"/>
        <v>0</v>
      </c>
      <c r="N562" s="30"/>
      <c r="O562" s="34"/>
      <c r="P562" s="9">
        <f t="shared" si="125"/>
        <v>18</v>
      </c>
      <c r="Q562" s="17">
        <f>+'Merkez Stok'!C21</f>
        <v>0</v>
      </c>
      <c r="R562" s="5"/>
      <c r="S562" s="5"/>
      <c r="T562" s="24">
        <f t="shared" si="122"/>
        <v>0</v>
      </c>
      <c r="U562" s="38"/>
      <c r="V562" s="30"/>
    </row>
    <row r="563" spans="2:22" ht="15" customHeight="1">
      <c r="B563" s="9">
        <f t="shared" si="123"/>
        <v>19</v>
      </c>
      <c r="C563" s="17">
        <f>+'Merkez Stok'!C22</f>
        <v>0</v>
      </c>
      <c r="D563" s="5"/>
      <c r="E563" s="5"/>
      <c r="F563" s="24">
        <f t="shared" si="120"/>
        <v>0</v>
      </c>
      <c r="G563" s="30"/>
      <c r="I563" s="9">
        <f t="shared" si="124"/>
        <v>19</v>
      </c>
      <c r="J563" s="17">
        <f>+'Merkez Stok'!C22</f>
        <v>0</v>
      </c>
      <c r="K563" s="5"/>
      <c r="L563" s="5"/>
      <c r="M563" s="24">
        <f t="shared" si="121"/>
        <v>0</v>
      </c>
      <c r="N563" s="30"/>
      <c r="O563" s="34"/>
      <c r="P563" s="9">
        <f t="shared" si="125"/>
        <v>19</v>
      </c>
      <c r="Q563" s="17">
        <f>+'Merkez Stok'!C22</f>
        <v>0</v>
      </c>
      <c r="R563" s="5"/>
      <c r="S563" s="5"/>
      <c r="T563" s="24">
        <f t="shared" si="122"/>
        <v>0</v>
      </c>
      <c r="U563" s="38"/>
      <c r="V563" s="30"/>
    </row>
    <row r="564" spans="2:22" ht="15" customHeight="1" thickBot="1">
      <c r="B564" s="18">
        <f t="shared" si="123"/>
        <v>20</v>
      </c>
      <c r="C564" s="17">
        <f>+'Merkez Stok'!C23</f>
        <v>0</v>
      </c>
      <c r="D564" s="20"/>
      <c r="E564" s="20"/>
      <c r="F564" s="25">
        <f t="shared" si="120"/>
        <v>0</v>
      </c>
      <c r="G564" s="30"/>
      <c r="I564" s="18">
        <f t="shared" si="124"/>
        <v>20</v>
      </c>
      <c r="J564" s="17">
        <f>+'Merkez Stok'!C23</f>
        <v>0</v>
      </c>
      <c r="K564" s="20"/>
      <c r="L564" s="20"/>
      <c r="M564" s="25">
        <f t="shared" si="121"/>
        <v>0</v>
      </c>
      <c r="N564" s="30"/>
      <c r="O564" s="34"/>
      <c r="P564" s="18">
        <f t="shared" si="125"/>
        <v>20</v>
      </c>
      <c r="Q564" s="17">
        <f>+'Merkez Stok'!C23</f>
        <v>0</v>
      </c>
      <c r="R564" s="20"/>
      <c r="S564" s="20"/>
      <c r="T564" s="25">
        <f t="shared" si="122"/>
        <v>0</v>
      </c>
      <c r="U564" s="38"/>
      <c r="V564" s="30"/>
    </row>
    <row r="565" spans="2:22" ht="22.5" customHeight="1" thickBot="1">
      <c r="B565" s="151" t="s">
        <v>8</v>
      </c>
      <c r="C565" s="152"/>
      <c r="D565" s="22">
        <f>SUM(D545:D564)</f>
        <v>0</v>
      </c>
      <c r="E565" s="22">
        <f>SUM(E545:E564)</f>
        <v>0</v>
      </c>
      <c r="F565" s="26">
        <f>SUM(F545:F564)</f>
        <v>0</v>
      </c>
      <c r="G565" s="23">
        <f>SUM(G545:G564)</f>
        <v>0</v>
      </c>
      <c r="I565" s="151" t="s">
        <v>8</v>
      </c>
      <c r="J565" s="152"/>
      <c r="K565" s="22">
        <f>SUM(K545:K564)</f>
        <v>0</v>
      </c>
      <c r="L565" s="22">
        <f>SUM(L545:L564)</f>
        <v>0</v>
      </c>
      <c r="M565" s="26">
        <f>SUM(M545:M564)</f>
        <v>0</v>
      </c>
      <c r="N565" s="23">
        <f>SUM(N545:N564)</f>
        <v>0</v>
      </c>
      <c r="O565" s="37"/>
      <c r="P565" s="151" t="s">
        <v>8</v>
      </c>
      <c r="Q565" s="152"/>
      <c r="R565" s="22">
        <f>SUM(R545:R564)</f>
        <v>0</v>
      </c>
      <c r="S565" s="22">
        <f>SUM(S545:S564)</f>
        <v>0</v>
      </c>
      <c r="T565" s="26">
        <f>SUM(T545:T564)</f>
        <v>0</v>
      </c>
      <c r="U565" s="26">
        <f>SUM(U545:U564)</f>
        <v>0</v>
      </c>
      <c r="V565" s="23">
        <f>SUM(V545:V564)</f>
        <v>0</v>
      </c>
    </row>
    <row r="566" spans="2:22" ht="22.5" customHeight="1" thickBot="1">
      <c r="B566" s="145" t="s">
        <v>28</v>
      </c>
      <c r="C566" s="146"/>
      <c r="D566" s="146"/>
      <c r="E566" s="146"/>
      <c r="F566" s="27"/>
      <c r="G566" s="31"/>
      <c r="I566" s="145" t="s">
        <v>28</v>
      </c>
      <c r="J566" s="146"/>
      <c r="K566" s="146"/>
      <c r="L566" s="146"/>
      <c r="M566" s="27"/>
      <c r="N566" s="31"/>
      <c r="O566" s="36"/>
      <c r="P566" s="145" t="s">
        <v>28</v>
      </c>
      <c r="Q566" s="146"/>
      <c r="R566" s="146"/>
      <c r="S566" s="146"/>
      <c r="T566" s="27"/>
      <c r="U566" s="39"/>
      <c r="V566" s="31"/>
    </row>
    <row r="569" spans="2:22" ht="16.5" customHeight="1" thickBot="1">
      <c r="B569" s="32">
        <f>+B542+1</f>
        <v>42451</v>
      </c>
    </row>
    <row r="570" spans="2:22" ht="24" customHeight="1" thickBot="1">
      <c r="B570" s="148" t="s">
        <v>20</v>
      </c>
      <c r="C570" s="149"/>
      <c r="D570" s="149"/>
      <c r="E570" s="149"/>
      <c r="F570" s="149"/>
      <c r="G570" s="150"/>
      <c r="I570" s="148" t="s">
        <v>21</v>
      </c>
      <c r="J570" s="149"/>
      <c r="K570" s="149"/>
      <c r="L570" s="149"/>
      <c r="M570" s="149"/>
      <c r="N570" s="150"/>
      <c r="O570" s="35"/>
      <c r="P570" s="148" t="s">
        <v>22</v>
      </c>
      <c r="Q570" s="149"/>
      <c r="R570" s="149"/>
      <c r="S570" s="149"/>
      <c r="T570" s="149"/>
      <c r="U570" s="150"/>
      <c r="V570" s="28"/>
    </row>
    <row r="571" spans="2:22" s="21" customFormat="1" ht="27.75" customHeight="1">
      <c r="B571" s="40" t="s">
        <v>3</v>
      </c>
      <c r="C571" s="41" t="s">
        <v>10</v>
      </c>
      <c r="D571" s="41" t="s">
        <v>23</v>
      </c>
      <c r="E571" s="41" t="s">
        <v>24</v>
      </c>
      <c r="F571" s="42" t="s">
        <v>25</v>
      </c>
      <c r="G571" s="43" t="s">
        <v>26</v>
      </c>
      <c r="I571" s="40" t="s">
        <v>3</v>
      </c>
      <c r="J571" s="41" t="s">
        <v>10</v>
      </c>
      <c r="K571" s="41" t="s">
        <v>23</v>
      </c>
      <c r="L571" s="41" t="s">
        <v>24</v>
      </c>
      <c r="M571" s="42" t="s">
        <v>25</v>
      </c>
      <c r="N571" s="43" t="s">
        <v>26</v>
      </c>
      <c r="O571" s="33"/>
      <c r="P571" s="40" t="s">
        <v>3</v>
      </c>
      <c r="Q571" s="41" t="s">
        <v>10</v>
      </c>
      <c r="R571" s="41" t="s">
        <v>23</v>
      </c>
      <c r="S571" s="41" t="s">
        <v>24</v>
      </c>
      <c r="T571" s="42" t="s">
        <v>25</v>
      </c>
      <c r="U571" s="44" t="s">
        <v>26</v>
      </c>
      <c r="V571" s="29" t="s">
        <v>27</v>
      </c>
    </row>
    <row r="572" spans="2:22" ht="15" customHeight="1">
      <c r="B572" s="9">
        <v>1</v>
      </c>
      <c r="C572" s="17" t="str">
        <f>+'Merkez Stok'!C4</f>
        <v>Z-Katlama 200 eded</v>
      </c>
      <c r="D572" s="5">
        <v>180</v>
      </c>
      <c r="E572" s="5">
        <v>1.55</v>
      </c>
      <c r="F572" s="24">
        <f>+D572*E572</f>
        <v>279</v>
      </c>
      <c r="G572" s="30">
        <v>180</v>
      </c>
      <c r="I572" s="9">
        <v>1</v>
      </c>
      <c r="J572" s="17" t="str">
        <f>+'Merkez Stok'!C4</f>
        <v>Z-Katlama 200 eded</v>
      </c>
      <c r="K572" s="5"/>
      <c r="L572" s="5"/>
      <c r="M572" s="24">
        <f>+K572*L572</f>
        <v>0</v>
      </c>
      <c r="N572" s="30"/>
      <c r="O572" s="34"/>
      <c r="P572" s="9">
        <v>1</v>
      </c>
      <c r="Q572" s="17" t="str">
        <f>+'Merkez Stok'!C4</f>
        <v>Z-Katlama 200 eded</v>
      </c>
      <c r="R572" s="5"/>
      <c r="S572" s="5"/>
      <c r="T572" s="24">
        <f>+R572*S572</f>
        <v>0</v>
      </c>
      <c r="U572" s="38"/>
      <c r="V572" s="30"/>
    </row>
    <row r="573" spans="2:22" ht="15" customHeight="1">
      <c r="B573" s="9">
        <f>+B572+1</f>
        <v>2</v>
      </c>
      <c r="C573" s="17">
        <f>+'Merkez Stok'!C5</f>
        <v>0</v>
      </c>
      <c r="D573" s="5">
        <v>180</v>
      </c>
      <c r="E573" s="5">
        <v>1.5</v>
      </c>
      <c r="F573" s="24">
        <f t="shared" ref="F573:F591" si="126">+D573*E573</f>
        <v>270</v>
      </c>
      <c r="G573" s="30">
        <v>180</v>
      </c>
      <c r="I573" s="9">
        <f>+I572+1</f>
        <v>2</v>
      </c>
      <c r="J573" s="17">
        <f>+'Merkez Stok'!C5</f>
        <v>0</v>
      </c>
      <c r="K573" s="5"/>
      <c r="L573" s="5"/>
      <c r="M573" s="24">
        <f t="shared" ref="M573:M591" si="127">+K573*L573</f>
        <v>0</v>
      </c>
      <c r="N573" s="30"/>
      <c r="O573" s="34"/>
      <c r="P573" s="9">
        <f>+P572+1</f>
        <v>2</v>
      </c>
      <c r="Q573" s="17">
        <f>+'Merkez Stok'!C5</f>
        <v>0</v>
      </c>
      <c r="R573" s="5"/>
      <c r="S573" s="5"/>
      <c r="T573" s="24">
        <f t="shared" ref="T573:T591" si="128">+R573*S573</f>
        <v>0</v>
      </c>
      <c r="U573" s="38"/>
      <c r="V573" s="30"/>
    </row>
    <row r="574" spans="2:22" ht="15" customHeight="1">
      <c r="B574" s="9">
        <f t="shared" ref="B574:B591" si="129">+B573+1</f>
        <v>3</v>
      </c>
      <c r="C574" s="17">
        <f>+'Merkez Stok'!C6</f>
        <v>0</v>
      </c>
      <c r="D574" s="5"/>
      <c r="E574" s="5"/>
      <c r="F574" s="24">
        <f t="shared" si="126"/>
        <v>0</v>
      </c>
      <c r="G574" s="30"/>
      <c r="I574" s="9">
        <f t="shared" ref="I574:I591" si="130">+I573+1</f>
        <v>3</v>
      </c>
      <c r="J574" s="17">
        <f>+'Merkez Stok'!C6</f>
        <v>0</v>
      </c>
      <c r="K574" s="5"/>
      <c r="L574" s="5"/>
      <c r="M574" s="24">
        <f t="shared" si="127"/>
        <v>0</v>
      </c>
      <c r="N574" s="30"/>
      <c r="O574" s="34"/>
      <c r="P574" s="9">
        <f t="shared" ref="P574:P591" si="131">+P573+1</f>
        <v>3</v>
      </c>
      <c r="Q574" s="17">
        <f>+'Merkez Stok'!C6</f>
        <v>0</v>
      </c>
      <c r="R574" s="5"/>
      <c r="S574" s="5"/>
      <c r="T574" s="24">
        <f t="shared" si="128"/>
        <v>0</v>
      </c>
      <c r="U574" s="38"/>
      <c r="V574" s="30"/>
    </row>
    <row r="575" spans="2:22" ht="15" customHeight="1">
      <c r="B575" s="9">
        <f t="shared" si="129"/>
        <v>4</v>
      </c>
      <c r="C575" s="17">
        <f>+'Merkez Stok'!C7</f>
        <v>0</v>
      </c>
      <c r="D575" s="5"/>
      <c r="E575" s="5"/>
      <c r="F575" s="24">
        <f t="shared" si="126"/>
        <v>0</v>
      </c>
      <c r="G575" s="30"/>
      <c r="I575" s="9">
        <f t="shared" si="130"/>
        <v>4</v>
      </c>
      <c r="J575" s="17">
        <f>+'Merkez Stok'!C7</f>
        <v>0</v>
      </c>
      <c r="K575" s="5"/>
      <c r="L575" s="5"/>
      <c r="M575" s="24">
        <f t="shared" si="127"/>
        <v>0</v>
      </c>
      <c r="N575" s="30"/>
      <c r="O575" s="34"/>
      <c r="P575" s="9">
        <f t="shared" si="131"/>
        <v>4</v>
      </c>
      <c r="Q575" s="17">
        <f>+'Merkez Stok'!C7</f>
        <v>0</v>
      </c>
      <c r="R575" s="5"/>
      <c r="S575" s="5"/>
      <c r="T575" s="24">
        <f t="shared" si="128"/>
        <v>0</v>
      </c>
      <c r="U575" s="38"/>
      <c r="V575" s="30"/>
    </row>
    <row r="576" spans="2:22" ht="15" customHeight="1">
      <c r="B576" s="9">
        <f t="shared" si="129"/>
        <v>5</v>
      </c>
      <c r="C576" s="17">
        <f>+'Merkez Stok'!C8</f>
        <v>0</v>
      </c>
      <c r="D576" s="5">
        <v>1920</v>
      </c>
      <c r="E576" s="5">
        <v>0.37</v>
      </c>
      <c r="F576" s="24">
        <f t="shared" si="126"/>
        <v>710.4</v>
      </c>
      <c r="G576" s="30">
        <v>1920</v>
      </c>
      <c r="I576" s="9">
        <f t="shared" si="130"/>
        <v>5</v>
      </c>
      <c r="J576" s="17">
        <f>+'Merkez Stok'!C8</f>
        <v>0</v>
      </c>
      <c r="K576" s="5">
        <v>96</v>
      </c>
      <c r="L576" s="5">
        <v>0.37</v>
      </c>
      <c r="M576" s="24">
        <f t="shared" si="127"/>
        <v>35.519999999999996</v>
      </c>
      <c r="N576" s="30">
        <v>96</v>
      </c>
      <c r="O576" s="34"/>
      <c r="P576" s="9">
        <f t="shared" si="131"/>
        <v>5</v>
      </c>
      <c r="Q576" s="17">
        <f>+'Merkez Stok'!C8</f>
        <v>0</v>
      </c>
      <c r="R576" s="5"/>
      <c r="S576" s="5"/>
      <c r="T576" s="24">
        <f t="shared" si="128"/>
        <v>0</v>
      </c>
      <c r="U576" s="38"/>
      <c r="V576" s="30"/>
    </row>
    <row r="577" spans="2:22" ht="15" customHeight="1">
      <c r="B577" s="9">
        <f t="shared" si="129"/>
        <v>6</v>
      </c>
      <c r="C577" s="17">
        <f>+'Merkez Stok'!C9</f>
        <v>0</v>
      </c>
      <c r="D577" s="5">
        <v>1920</v>
      </c>
      <c r="E577" s="5">
        <v>0.37</v>
      </c>
      <c r="F577" s="24">
        <f t="shared" si="126"/>
        <v>710.4</v>
      </c>
      <c r="G577" s="30">
        <v>1920</v>
      </c>
      <c r="I577" s="9">
        <f t="shared" si="130"/>
        <v>6</v>
      </c>
      <c r="J577" s="17">
        <f>+'Merkez Stok'!C9</f>
        <v>0</v>
      </c>
      <c r="K577" s="5"/>
      <c r="L577" s="5"/>
      <c r="M577" s="24">
        <f t="shared" si="127"/>
        <v>0</v>
      </c>
      <c r="N577" s="30"/>
      <c r="O577" s="34"/>
      <c r="P577" s="9">
        <f t="shared" si="131"/>
        <v>6</v>
      </c>
      <c r="Q577" s="17">
        <f>+'Merkez Stok'!C9</f>
        <v>0</v>
      </c>
      <c r="R577" s="5"/>
      <c r="S577" s="5"/>
      <c r="T577" s="24">
        <f t="shared" si="128"/>
        <v>0</v>
      </c>
      <c r="U577" s="38"/>
      <c r="V577" s="30"/>
    </row>
    <row r="578" spans="2:22" ht="15" customHeight="1">
      <c r="B578" s="9">
        <f t="shared" si="129"/>
        <v>7</v>
      </c>
      <c r="C578" s="17">
        <f>+'Merkez Stok'!C10</f>
        <v>0</v>
      </c>
      <c r="D578" s="5">
        <v>1920</v>
      </c>
      <c r="E578" s="5">
        <v>0.37</v>
      </c>
      <c r="F578" s="24">
        <f t="shared" si="126"/>
        <v>710.4</v>
      </c>
      <c r="G578" s="30">
        <v>1920</v>
      </c>
      <c r="I578" s="9">
        <f t="shared" si="130"/>
        <v>7</v>
      </c>
      <c r="J578" s="17">
        <f>+'Merkez Stok'!C10</f>
        <v>0</v>
      </c>
      <c r="K578" s="5"/>
      <c r="L578" s="5"/>
      <c r="M578" s="24">
        <f t="shared" si="127"/>
        <v>0</v>
      </c>
      <c r="N578" s="30"/>
      <c r="O578" s="34"/>
      <c r="P578" s="9">
        <f t="shared" si="131"/>
        <v>7</v>
      </c>
      <c r="Q578" s="17">
        <f>+'Merkez Stok'!C10</f>
        <v>0</v>
      </c>
      <c r="R578" s="5"/>
      <c r="S578" s="5"/>
      <c r="T578" s="24">
        <f t="shared" si="128"/>
        <v>0</v>
      </c>
      <c r="U578" s="38"/>
      <c r="V578" s="30"/>
    </row>
    <row r="579" spans="2:22" ht="15" customHeight="1">
      <c r="B579" s="9">
        <f t="shared" si="129"/>
        <v>8</v>
      </c>
      <c r="C579" s="17">
        <f>+'Merkez Stok'!C11</f>
        <v>0</v>
      </c>
      <c r="D579" s="5">
        <v>600</v>
      </c>
      <c r="E579" s="5">
        <v>1.1000000000000001</v>
      </c>
      <c r="F579" s="24">
        <f t="shared" si="126"/>
        <v>660</v>
      </c>
      <c r="G579" s="30">
        <v>600</v>
      </c>
      <c r="I579" s="9">
        <f t="shared" si="130"/>
        <v>8</v>
      </c>
      <c r="J579" s="17">
        <f>+'Merkez Stok'!C11</f>
        <v>0</v>
      </c>
      <c r="K579" s="5">
        <v>30</v>
      </c>
      <c r="L579" s="5">
        <v>1.1000000000000001</v>
      </c>
      <c r="M579" s="24">
        <f t="shared" si="127"/>
        <v>33</v>
      </c>
      <c r="N579" s="30">
        <v>30</v>
      </c>
      <c r="O579" s="34"/>
      <c r="P579" s="9">
        <f t="shared" si="131"/>
        <v>8</v>
      </c>
      <c r="Q579" s="17">
        <f>+'Merkez Stok'!C11</f>
        <v>0</v>
      </c>
      <c r="R579" s="5"/>
      <c r="S579" s="5"/>
      <c r="T579" s="24">
        <f t="shared" si="128"/>
        <v>0</v>
      </c>
      <c r="U579" s="38"/>
      <c r="V579" s="30"/>
    </row>
    <row r="580" spans="2:22" ht="15" customHeight="1">
      <c r="B580" s="9">
        <f t="shared" si="129"/>
        <v>9</v>
      </c>
      <c r="C580" s="17">
        <f>+'Merkez Stok'!C12</f>
        <v>0</v>
      </c>
      <c r="D580" s="5">
        <v>240</v>
      </c>
      <c r="E580" s="5">
        <v>2.8</v>
      </c>
      <c r="F580" s="24">
        <f t="shared" si="126"/>
        <v>672</v>
      </c>
      <c r="G580" s="30">
        <v>240</v>
      </c>
      <c r="I580" s="9">
        <f t="shared" si="130"/>
        <v>9</v>
      </c>
      <c r="J580" s="17">
        <f>+'Merkez Stok'!C12</f>
        <v>0</v>
      </c>
      <c r="K580" s="5">
        <v>12</v>
      </c>
      <c r="L580" s="5">
        <v>2.8</v>
      </c>
      <c r="M580" s="24">
        <f t="shared" si="127"/>
        <v>33.599999999999994</v>
      </c>
      <c r="N580" s="30">
        <v>12</v>
      </c>
      <c r="O580" s="34"/>
      <c r="P580" s="9">
        <f t="shared" si="131"/>
        <v>9</v>
      </c>
      <c r="Q580" s="17">
        <f>+'Merkez Stok'!C12</f>
        <v>0</v>
      </c>
      <c r="R580" s="5"/>
      <c r="S580" s="5"/>
      <c r="T580" s="24">
        <f t="shared" si="128"/>
        <v>0</v>
      </c>
      <c r="U580" s="38"/>
      <c r="V580" s="30"/>
    </row>
    <row r="581" spans="2:22" ht="15" customHeight="1">
      <c r="B581" s="9">
        <f t="shared" si="129"/>
        <v>10</v>
      </c>
      <c r="C581" s="17">
        <f>+'Merkez Stok'!C13</f>
        <v>0</v>
      </c>
      <c r="D581" s="5">
        <v>40</v>
      </c>
      <c r="E581" s="5">
        <v>10</v>
      </c>
      <c r="F581" s="24">
        <f t="shared" si="126"/>
        <v>400</v>
      </c>
      <c r="G581" s="30">
        <v>40</v>
      </c>
      <c r="I581" s="9">
        <f t="shared" si="130"/>
        <v>10</v>
      </c>
      <c r="J581" s="17">
        <f>+'Merkez Stok'!C13</f>
        <v>0</v>
      </c>
      <c r="K581" s="5"/>
      <c r="L581" s="5"/>
      <c r="M581" s="24">
        <f t="shared" si="127"/>
        <v>0</v>
      </c>
      <c r="N581" s="30"/>
      <c r="O581" s="34"/>
      <c r="P581" s="9">
        <f t="shared" si="131"/>
        <v>10</v>
      </c>
      <c r="Q581" s="17">
        <f>+'Merkez Stok'!C13</f>
        <v>0</v>
      </c>
      <c r="R581" s="5"/>
      <c r="S581" s="5"/>
      <c r="T581" s="24">
        <f t="shared" si="128"/>
        <v>0</v>
      </c>
      <c r="U581" s="38"/>
      <c r="V581" s="30"/>
    </row>
    <row r="582" spans="2:22" ht="15" customHeight="1">
      <c r="B582" s="9">
        <f t="shared" si="129"/>
        <v>11</v>
      </c>
      <c r="C582" s="17">
        <f>+'Merkez Stok'!C14</f>
        <v>0</v>
      </c>
      <c r="D582" s="5">
        <v>20</v>
      </c>
      <c r="E582" s="5">
        <v>16</v>
      </c>
      <c r="F582" s="24">
        <f t="shared" si="126"/>
        <v>320</v>
      </c>
      <c r="G582" s="30">
        <v>20</v>
      </c>
      <c r="I582" s="9">
        <f t="shared" si="130"/>
        <v>11</v>
      </c>
      <c r="J582" s="17">
        <f>+'Merkez Stok'!C14</f>
        <v>0</v>
      </c>
      <c r="K582" s="5"/>
      <c r="L582" s="5"/>
      <c r="M582" s="24">
        <f t="shared" si="127"/>
        <v>0</v>
      </c>
      <c r="N582" s="30"/>
      <c r="O582" s="34"/>
      <c r="P582" s="9">
        <f t="shared" si="131"/>
        <v>11</v>
      </c>
      <c r="Q582" s="17">
        <f>+'Merkez Stok'!C14</f>
        <v>0</v>
      </c>
      <c r="R582" s="5"/>
      <c r="S582" s="5"/>
      <c r="T582" s="24">
        <f t="shared" si="128"/>
        <v>0</v>
      </c>
      <c r="U582" s="38"/>
      <c r="V582" s="30"/>
    </row>
    <row r="583" spans="2:22" ht="15" customHeight="1">
      <c r="B583" s="9">
        <f t="shared" si="129"/>
        <v>12</v>
      </c>
      <c r="C583" s="17">
        <f>+'Merkez Stok'!C15</f>
        <v>0</v>
      </c>
      <c r="D583" s="5">
        <v>50</v>
      </c>
      <c r="E583" s="5">
        <v>9</v>
      </c>
      <c r="F583" s="24">
        <f t="shared" si="126"/>
        <v>450</v>
      </c>
      <c r="G583" s="30">
        <v>50</v>
      </c>
      <c r="I583" s="9">
        <f t="shared" si="130"/>
        <v>12</v>
      </c>
      <c r="J583" s="17">
        <f>+'Merkez Stok'!C15</f>
        <v>0</v>
      </c>
      <c r="K583" s="5"/>
      <c r="L583" s="5"/>
      <c r="M583" s="24">
        <f t="shared" si="127"/>
        <v>0</v>
      </c>
      <c r="N583" s="30"/>
      <c r="O583" s="34"/>
      <c r="P583" s="9">
        <f t="shared" si="131"/>
        <v>12</v>
      </c>
      <c r="Q583" s="17">
        <f>+'Merkez Stok'!C15</f>
        <v>0</v>
      </c>
      <c r="R583" s="5"/>
      <c r="S583" s="5"/>
      <c r="T583" s="24">
        <f t="shared" si="128"/>
        <v>0</v>
      </c>
      <c r="U583" s="38"/>
      <c r="V583" s="30"/>
    </row>
    <row r="584" spans="2:22" ht="15" customHeight="1">
      <c r="B584" s="9">
        <f t="shared" si="129"/>
        <v>13</v>
      </c>
      <c r="C584" s="17">
        <f>+'Merkez Stok'!C16</f>
        <v>0</v>
      </c>
      <c r="D584" s="5">
        <v>50</v>
      </c>
      <c r="E584" s="5">
        <v>12</v>
      </c>
      <c r="F584" s="24">
        <f t="shared" si="126"/>
        <v>600</v>
      </c>
      <c r="G584" s="30">
        <v>50</v>
      </c>
      <c r="I584" s="9">
        <f t="shared" si="130"/>
        <v>13</v>
      </c>
      <c r="J584" s="17">
        <f>+'Merkez Stok'!C16</f>
        <v>0</v>
      </c>
      <c r="K584" s="5"/>
      <c r="L584" s="5"/>
      <c r="M584" s="24">
        <f t="shared" si="127"/>
        <v>0</v>
      </c>
      <c r="N584" s="30"/>
      <c r="O584" s="34"/>
      <c r="P584" s="9">
        <f t="shared" si="131"/>
        <v>13</v>
      </c>
      <c r="Q584" s="17">
        <f>+'Merkez Stok'!C16</f>
        <v>0</v>
      </c>
      <c r="R584" s="5"/>
      <c r="S584" s="5"/>
      <c r="T584" s="24">
        <f t="shared" si="128"/>
        <v>0</v>
      </c>
      <c r="U584" s="38"/>
      <c r="V584" s="30"/>
    </row>
    <row r="585" spans="2:22" ht="15" customHeight="1">
      <c r="B585" s="9">
        <f t="shared" si="129"/>
        <v>14</v>
      </c>
      <c r="C585" s="17">
        <f>+'Merkez Stok'!C17</f>
        <v>0</v>
      </c>
      <c r="D585" s="5">
        <v>50</v>
      </c>
      <c r="E585" s="5">
        <v>12</v>
      </c>
      <c r="F585" s="24">
        <f t="shared" si="126"/>
        <v>600</v>
      </c>
      <c r="G585" s="30">
        <v>50</v>
      </c>
      <c r="I585" s="9">
        <f t="shared" si="130"/>
        <v>14</v>
      </c>
      <c r="J585" s="17">
        <f>+'Merkez Stok'!C17</f>
        <v>0</v>
      </c>
      <c r="K585" s="5">
        <v>5</v>
      </c>
      <c r="L585" s="5">
        <v>12</v>
      </c>
      <c r="M585" s="24">
        <f t="shared" si="127"/>
        <v>60</v>
      </c>
      <c r="N585" s="30">
        <v>5</v>
      </c>
      <c r="O585" s="34"/>
      <c r="P585" s="9">
        <f t="shared" si="131"/>
        <v>14</v>
      </c>
      <c r="Q585" s="17">
        <f>+'Merkez Stok'!C17</f>
        <v>0</v>
      </c>
      <c r="R585" s="5"/>
      <c r="S585" s="5"/>
      <c r="T585" s="24">
        <f t="shared" si="128"/>
        <v>0</v>
      </c>
      <c r="U585" s="38"/>
      <c r="V585" s="30"/>
    </row>
    <row r="586" spans="2:22" ht="15" customHeight="1">
      <c r="B586" s="9">
        <f t="shared" si="129"/>
        <v>15</v>
      </c>
      <c r="C586" s="17">
        <f>+'Merkez Stok'!C18</f>
        <v>0</v>
      </c>
      <c r="D586" s="5">
        <v>50</v>
      </c>
      <c r="E586" s="5">
        <v>11</v>
      </c>
      <c r="F586" s="24">
        <f t="shared" si="126"/>
        <v>550</v>
      </c>
      <c r="G586" s="30">
        <v>50</v>
      </c>
      <c r="I586" s="9">
        <f t="shared" si="130"/>
        <v>15</v>
      </c>
      <c r="J586" s="17">
        <f>+'Merkez Stok'!C18</f>
        <v>0</v>
      </c>
      <c r="K586" s="5">
        <v>5</v>
      </c>
      <c r="L586" s="5">
        <v>11</v>
      </c>
      <c r="M586" s="24">
        <f t="shared" si="127"/>
        <v>55</v>
      </c>
      <c r="N586" s="30">
        <v>5</v>
      </c>
      <c r="O586" s="34"/>
      <c r="P586" s="9">
        <f t="shared" si="131"/>
        <v>15</v>
      </c>
      <c r="Q586" s="17">
        <f>+'Merkez Stok'!C18</f>
        <v>0</v>
      </c>
      <c r="R586" s="5"/>
      <c r="S586" s="5"/>
      <c r="T586" s="24">
        <f t="shared" si="128"/>
        <v>0</v>
      </c>
      <c r="U586" s="38"/>
      <c r="V586" s="30"/>
    </row>
    <row r="587" spans="2:22" ht="15" customHeight="1">
      <c r="B587" s="9">
        <f t="shared" si="129"/>
        <v>16</v>
      </c>
      <c r="C587" s="17">
        <f>+'Merkez Stok'!C19</f>
        <v>0</v>
      </c>
      <c r="D587" s="5">
        <v>24</v>
      </c>
      <c r="E587" s="5">
        <v>2.4</v>
      </c>
      <c r="F587" s="24">
        <f t="shared" si="126"/>
        <v>57.599999999999994</v>
      </c>
      <c r="G587" s="30">
        <v>24</v>
      </c>
      <c r="I587" s="9">
        <f t="shared" si="130"/>
        <v>16</v>
      </c>
      <c r="J587" s="17">
        <f>+'Merkez Stok'!C19</f>
        <v>0</v>
      </c>
      <c r="K587" s="5"/>
      <c r="L587" s="5"/>
      <c r="M587" s="24">
        <f t="shared" si="127"/>
        <v>0</v>
      </c>
      <c r="N587" s="30"/>
      <c r="O587" s="34"/>
      <c r="P587" s="9">
        <f t="shared" si="131"/>
        <v>16</v>
      </c>
      <c r="Q587" s="17">
        <f>+'Merkez Stok'!C19</f>
        <v>0</v>
      </c>
      <c r="R587" s="5"/>
      <c r="S587" s="5"/>
      <c r="T587" s="24">
        <f t="shared" si="128"/>
        <v>0</v>
      </c>
      <c r="U587" s="38"/>
      <c r="V587" s="30"/>
    </row>
    <row r="588" spans="2:22" ht="15" customHeight="1">
      <c r="B588" s="9">
        <f t="shared" si="129"/>
        <v>17</v>
      </c>
      <c r="C588" s="17">
        <f>+'Merkez Stok'!C20</f>
        <v>0</v>
      </c>
      <c r="D588" s="5">
        <v>36</v>
      </c>
      <c r="E588" s="5">
        <v>2</v>
      </c>
      <c r="F588" s="24">
        <f t="shared" si="126"/>
        <v>72</v>
      </c>
      <c r="G588" s="30">
        <v>36</v>
      </c>
      <c r="I588" s="9">
        <f t="shared" si="130"/>
        <v>17</v>
      </c>
      <c r="J588" s="17">
        <f>+'Merkez Stok'!C20</f>
        <v>0</v>
      </c>
      <c r="K588" s="5"/>
      <c r="L588" s="5"/>
      <c r="M588" s="24">
        <f t="shared" si="127"/>
        <v>0</v>
      </c>
      <c r="N588" s="30"/>
      <c r="O588" s="34"/>
      <c r="P588" s="9">
        <f t="shared" si="131"/>
        <v>17</v>
      </c>
      <c r="Q588" s="17">
        <f>+'Merkez Stok'!C20</f>
        <v>0</v>
      </c>
      <c r="R588" s="5"/>
      <c r="S588" s="5"/>
      <c r="T588" s="24">
        <f t="shared" si="128"/>
        <v>0</v>
      </c>
      <c r="U588" s="38"/>
      <c r="V588" s="30"/>
    </row>
    <row r="589" spans="2:22" ht="15" customHeight="1">
      <c r="B589" s="9">
        <f t="shared" si="129"/>
        <v>18</v>
      </c>
      <c r="C589" s="17">
        <f>+'Merkez Stok'!C21</f>
        <v>0</v>
      </c>
      <c r="D589" s="5">
        <v>288</v>
      </c>
      <c r="E589" s="5">
        <v>0.2</v>
      </c>
      <c r="F589" s="24">
        <f t="shared" si="126"/>
        <v>57.6</v>
      </c>
      <c r="G589" s="30">
        <v>288</v>
      </c>
      <c r="I589" s="9">
        <f t="shared" si="130"/>
        <v>18</v>
      </c>
      <c r="J589" s="17">
        <f>+'Merkez Stok'!C21</f>
        <v>0</v>
      </c>
      <c r="K589" s="5"/>
      <c r="L589" s="5"/>
      <c r="M589" s="24">
        <f t="shared" si="127"/>
        <v>0</v>
      </c>
      <c r="N589" s="30"/>
      <c r="O589" s="34"/>
      <c r="P589" s="9">
        <f t="shared" si="131"/>
        <v>18</v>
      </c>
      <c r="Q589" s="17">
        <f>+'Merkez Stok'!C21</f>
        <v>0</v>
      </c>
      <c r="R589" s="5"/>
      <c r="S589" s="5"/>
      <c r="T589" s="24">
        <f t="shared" si="128"/>
        <v>0</v>
      </c>
      <c r="U589" s="38"/>
      <c r="V589" s="30"/>
    </row>
    <row r="590" spans="2:22" ht="15" customHeight="1">
      <c r="B590" s="9">
        <f t="shared" si="129"/>
        <v>19</v>
      </c>
      <c r="C590" s="17">
        <f>+'Merkez Stok'!C22</f>
        <v>0</v>
      </c>
      <c r="D590" s="5"/>
      <c r="E590" s="5"/>
      <c r="F590" s="24">
        <f t="shared" si="126"/>
        <v>0</v>
      </c>
      <c r="G590" s="30"/>
      <c r="I590" s="9">
        <f t="shared" si="130"/>
        <v>19</v>
      </c>
      <c r="J590" s="17">
        <f>+'Merkez Stok'!C22</f>
        <v>0</v>
      </c>
      <c r="K590" s="5"/>
      <c r="L590" s="5"/>
      <c r="M590" s="24">
        <f t="shared" si="127"/>
        <v>0</v>
      </c>
      <c r="N590" s="30"/>
      <c r="O590" s="34"/>
      <c r="P590" s="9">
        <f t="shared" si="131"/>
        <v>19</v>
      </c>
      <c r="Q590" s="17">
        <f>+'Merkez Stok'!C22</f>
        <v>0</v>
      </c>
      <c r="R590" s="5"/>
      <c r="S590" s="5"/>
      <c r="T590" s="24">
        <f t="shared" si="128"/>
        <v>0</v>
      </c>
      <c r="U590" s="38"/>
      <c r="V590" s="30"/>
    </row>
    <row r="591" spans="2:22" ht="15" customHeight="1" thickBot="1">
      <c r="B591" s="18">
        <f t="shared" si="129"/>
        <v>20</v>
      </c>
      <c r="C591" s="17">
        <f>+'Merkez Stok'!C23</f>
        <v>0</v>
      </c>
      <c r="D591" s="20"/>
      <c r="E591" s="20"/>
      <c r="F591" s="25">
        <f t="shared" si="126"/>
        <v>0</v>
      </c>
      <c r="G591" s="30"/>
      <c r="I591" s="18">
        <f t="shared" si="130"/>
        <v>20</v>
      </c>
      <c r="J591" s="17">
        <f>+'Merkez Stok'!C23</f>
        <v>0</v>
      </c>
      <c r="K591" s="20"/>
      <c r="L591" s="20"/>
      <c r="M591" s="25">
        <f t="shared" si="127"/>
        <v>0</v>
      </c>
      <c r="N591" s="30"/>
      <c r="O591" s="34"/>
      <c r="P591" s="18">
        <f t="shared" si="131"/>
        <v>20</v>
      </c>
      <c r="Q591" s="17">
        <f>+'Merkez Stok'!C23</f>
        <v>0</v>
      </c>
      <c r="R591" s="20"/>
      <c r="S591" s="20"/>
      <c r="T591" s="25">
        <f t="shared" si="128"/>
        <v>0</v>
      </c>
      <c r="U591" s="38"/>
      <c r="V591" s="30"/>
    </row>
    <row r="592" spans="2:22" ht="22.5" customHeight="1" thickBot="1">
      <c r="B592" s="151" t="s">
        <v>8</v>
      </c>
      <c r="C592" s="152"/>
      <c r="D592" s="22">
        <f>SUM(D572:D591)</f>
        <v>7568</v>
      </c>
      <c r="E592" s="22">
        <f>SUM(E572:E591)</f>
        <v>82.660000000000011</v>
      </c>
      <c r="F592" s="26">
        <f>SUM(F572:F591)</f>
        <v>7119.4000000000015</v>
      </c>
      <c r="G592" s="23">
        <f>SUM(G572:G591)</f>
        <v>7568</v>
      </c>
      <c r="I592" s="151" t="s">
        <v>8</v>
      </c>
      <c r="J592" s="152"/>
      <c r="K592" s="22">
        <f>SUM(K572:K591)</f>
        <v>148</v>
      </c>
      <c r="L592" s="22">
        <f>SUM(L572:L591)</f>
        <v>27.27</v>
      </c>
      <c r="M592" s="26">
        <f>SUM(M572:M591)</f>
        <v>217.12</v>
      </c>
      <c r="N592" s="23">
        <f>SUM(N572:N591)</f>
        <v>148</v>
      </c>
      <c r="O592" s="37"/>
      <c r="P592" s="151" t="s">
        <v>8</v>
      </c>
      <c r="Q592" s="152"/>
      <c r="R592" s="22">
        <f>SUM(R572:R591)</f>
        <v>0</v>
      </c>
      <c r="S592" s="22">
        <f>SUM(S572:S591)</f>
        <v>0</v>
      </c>
      <c r="T592" s="26">
        <f>SUM(T572:T591)</f>
        <v>0</v>
      </c>
      <c r="U592" s="26">
        <f>SUM(U572:U591)</f>
        <v>0</v>
      </c>
      <c r="V592" s="23">
        <f>SUM(V572:V591)</f>
        <v>0</v>
      </c>
    </row>
    <row r="593" spans="2:22" ht="22.5" customHeight="1" thickBot="1">
      <c r="B593" s="145" t="s">
        <v>28</v>
      </c>
      <c r="C593" s="146"/>
      <c r="D593" s="146"/>
      <c r="E593" s="146"/>
      <c r="F593" s="27"/>
      <c r="G593" s="31"/>
      <c r="I593" s="145" t="s">
        <v>28</v>
      </c>
      <c r="J593" s="146"/>
      <c r="K593" s="146"/>
      <c r="L593" s="146"/>
      <c r="M593" s="27">
        <v>217.1</v>
      </c>
      <c r="N593" s="31"/>
      <c r="O593" s="36"/>
      <c r="P593" s="145" t="s">
        <v>28</v>
      </c>
      <c r="Q593" s="146"/>
      <c r="R593" s="146"/>
      <c r="S593" s="146"/>
      <c r="T593" s="27"/>
      <c r="U593" s="39"/>
      <c r="V593" s="31"/>
    </row>
    <row r="596" spans="2:22" ht="16.5" customHeight="1" thickBot="1">
      <c r="B596" s="32">
        <f>+B569+1</f>
        <v>42452</v>
      </c>
      <c r="C596" s="3" t="s">
        <v>89</v>
      </c>
      <c r="I596" s="8" t="s">
        <v>90</v>
      </c>
      <c r="P596" s="8" t="s">
        <v>91</v>
      </c>
    </row>
    <row r="597" spans="2:22" ht="24" customHeight="1" thickBot="1">
      <c r="B597" s="148" t="s">
        <v>20</v>
      </c>
      <c r="C597" s="149"/>
      <c r="D597" s="149"/>
      <c r="E597" s="149"/>
      <c r="F597" s="149"/>
      <c r="G597" s="150"/>
      <c r="I597" s="148" t="s">
        <v>21</v>
      </c>
      <c r="J597" s="149"/>
      <c r="K597" s="149"/>
      <c r="L597" s="149"/>
      <c r="M597" s="149"/>
      <c r="N597" s="150"/>
      <c r="O597" s="35"/>
      <c r="P597" s="148" t="s">
        <v>22</v>
      </c>
      <c r="Q597" s="149"/>
      <c r="R597" s="149"/>
      <c r="S597" s="149"/>
      <c r="T597" s="149"/>
      <c r="U597" s="150"/>
      <c r="V597" s="28"/>
    </row>
    <row r="598" spans="2:22" s="21" customFormat="1" ht="27.75" customHeight="1">
      <c r="B598" s="40" t="s">
        <v>3</v>
      </c>
      <c r="C598" s="41" t="s">
        <v>10</v>
      </c>
      <c r="D598" s="41" t="s">
        <v>23</v>
      </c>
      <c r="E598" s="41" t="s">
        <v>24</v>
      </c>
      <c r="F598" s="42" t="s">
        <v>25</v>
      </c>
      <c r="G598" s="43" t="s">
        <v>26</v>
      </c>
      <c r="I598" s="40" t="s">
        <v>3</v>
      </c>
      <c r="J598" s="41" t="s">
        <v>10</v>
      </c>
      <c r="K598" s="41" t="s">
        <v>23</v>
      </c>
      <c r="L598" s="41" t="s">
        <v>24</v>
      </c>
      <c r="M598" s="42" t="s">
        <v>25</v>
      </c>
      <c r="N598" s="43" t="s">
        <v>26</v>
      </c>
      <c r="O598" s="33"/>
      <c r="P598" s="40" t="s">
        <v>3</v>
      </c>
      <c r="Q598" s="41" t="s">
        <v>10</v>
      </c>
      <c r="R598" s="41" t="s">
        <v>23</v>
      </c>
      <c r="S598" s="41" t="s">
        <v>24</v>
      </c>
      <c r="T598" s="42" t="s">
        <v>25</v>
      </c>
      <c r="U598" s="44" t="s">
        <v>26</v>
      </c>
      <c r="V598" s="29" t="s">
        <v>27</v>
      </c>
    </row>
    <row r="599" spans="2:22" ht="15" customHeight="1">
      <c r="B599" s="9">
        <v>1</v>
      </c>
      <c r="C599" s="17" t="str">
        <f>+'Merkez Stok'!C4</f>
        <v>Z-Katlama 200 eded</v>
      </c>
      <c r="D599" s="5"/>
      <c r="E599" s="5"/>
      <c r="F599" s="24">
        <f>+D599*E599</f>
        <v>0</v>
      </c>
      <c r="G599" s="30"/>
      <c r="I599" s="9">
        <v>1</v>
      </c>
      <c r="J599" s="17" t="str">
        <f>+'Merkez Stok'!C4</f>
        <v>Z-Katlama 200 eded</v>
      </c>
      <c r="K599" s="5"/>
      <c r="L599" s="5"/>
      <c r="M599" s="24">
        <f>+K599*L599</f>
        <v>0</v>
      </c>
      <c r="N599" s="30"/>
      <c r="O599" s="34"/>
      <c r="P599" s="9">
        <v>1</v>
      </c>
      <c r="Q599" s="17" t="str">
        <f>+'Merkez Stok'!C4</f>
        <v>Z-Katlama 200 eded</v>
      </c>
      <c r="R599" s="5"/>
      <c r="S599" s="5"/>
      <c r="T599" s="24">
        <f>+R599*S599</f>
        <v>0</v>
      </c>
      <c r="U599" s="38"/>
      <c r="V599" s="30"/>
    </row>
    <row r="600" spans="2:22" ht="15" customHeight="1">
      <c r="B600" s="9">
        <f>+B599+1</f>
        <v>2</v>
      </c>
      <c r="C600" s="17">
        <f>+'Merkez Stok'!C5</f>
        <v>0</v>
      </c>
      <c r="D600" s="5"/>
      <c r="E600" s="5"/>
      <c r="F600" s="24">
        <f t="shared" ref="F600:F618" si="132">+D600*E600</f>
        <v>0</v>
      </c>
      <c r="G600" s="30"/>
      <c r="I600" s="9">
        <f>+I599+1</f>
        <v>2</v>
      </c>
      <c r="J600" s="17">
        <f>+'Merkez Stok'!C5</f>
        <v>0</v>
      </c>
      <c r="K600" s="5"/>
      <c r="L600" s="5"/>
      <c r="M600" s="24">
        <f t="shared" ref="M600:M618" si="133">+K600*L600</f>
        <v>0</v>
      </c>
      <c r="N600" s="30"/>
      <c r="O600" s="34"/>
      <c r="P600" s="9">
        <f>+P599+1</f>
        <v>2</v>
      </c>
      <c r="Q600" s="17">
        <f>+'Merkez Stok'!C5</f>
        <v>0</v>
      </c>
      <c r="R600" s="5"/>
      <c r="S600" s="5"/>
      <c r="T600" s="24">
        <f t="shared" ref="T600:T618" si="134">+R600*S600</f>
        <v>0</v>
      </c>
      <c r="U600" s="38"/>
      <c r="V600" s="30"/>
    </row>
    <row r="601" spans="2:22" ht="15" customHeight="1">
      <c r="B601" s="9">
        <f t="shared" ref="B601:B618" si="135">+B600+1</f>
        <v>3</v>
      </c>
      <c r="C601" s="17">
        <f>+'Merkez Stok'!C6</f>
        <v>0</v>
      </c>
      <c r="D601" s="5"/>
      <c r="E601" s="5"/>
      <c r="F601" s="24">
        <f t="shared" si="132"/>
        <v>0</v>
      </c>
      <c r="G601" s="30"/>
      <c r="I601" s="9">
        <f t="shared" ref="I601:I618" si="136">+I600+1</f>
        <v>3</v>
      </c>
      <c r="J601" s="17">
        <f>+'Merkez Stok'!C6</f>
        <v>0</v>
      </c>
      <c r="K601" s="5"/>
      <c r="L601" s="5"/>
      <c r="M601" s="24">
        <f t="shared" si="133"/>
        <v>0</v>
      </c>
      <c r="N601" s="30"/>
      <c r="O601" s="34"/>
      <c r="P601" s="9">
        <f t="shared" ref="P601:P618" si="137">+P600+1</f>
        <v>3</v>
      </c>
      <c r="Q601" s="17">
        <f>+'Merkez Stok'!C6</f>
        <v>0</v>
      </c>
      <c r="R601" s="5"/>
      <c r="S601" s="5"/>
      <c r="T601" s="24">
        <f t="shared" si="134"/>
        <v>0</v>
      </c>
      <c r="U601" s="38"/>
      <c r="V601" s="30"/>
    </row>
    <row r="602" spans="2:22" ht="15" customHeight="1">
      <c r="B602" s="9">
        <f t="shared" si="135"/>
        <v>4</v>
      </c>
      <c r="C602" s="17">
        <f>+'Merkez Stok'!C7</f>
        <v>0</v>
      </c>
      <c r="D602" s="5"/>
      <c r="E602" s="5"/>
      <c r="F602" s="24">
        <f t="shared" si="132"/>
        <v>0</v>
      </c>
      <c r="G602" s="30"/>
      <c r="I602" s="9">
        <f t="shared" si="136"/>
        <v>4</v>
      </c>
      <c r="J602" s="17">
        <f>+'Merkez Stok'!C7</f>
        <v>0</v>
      </c>
      <c r="K602" s="5">
        <v>30</v>
      </c>
      <c r="L602" s="5">
        <v>3.6</v>
      </c>
      <c r="M602" s="24">
        <f t="shared" si="133"/>
        <v>108</v>
      </c>
      <c r="N602" s="30">
        <v>30</v>
      </c>
      <c r="O602" s="34"/>
      <c r="P602" s="9">
        <f t="shared" si="137"/>
        <v>4</v>
      </c>
      <c r="Q602" s="17">
        <f>+'Merkez Stok'!C7</f>
        <v>0</v>
      </c>
      <c r="R602" s="5"/>
      <c r="S602" s="5"/>
      <c r="T602" s="24">
        <f t="shared" si="134"/>
        <v>0</v>
      </c>
      <c r="U602" s="38"/>
      <c r="V602" s="30"/>
    </row>
    <row r="603" spans="2:22" ht="15" customHeight="1">
      <c r="B603" s="9">
        <f t="shared" si="135"/>
        <v>5</v>
      </c>
      <c r="C603" s="17">
        <f>+'Merkez Stok'!C8</f>
        <v>0</v>
      </c>
      <c r="D603" s="5">
        <v>96</v>
      </c>
      <c r="E603" s="5">
        <v>0.37</v>
      </c>
      <c r="F603" s="24">
        <f t="shared" si="132"/>
        <v>35.519999999999996</v>
      </c>
      <c r="G603" s="30">
        <v>96</v>
      </c>
      <c r="I603" s="9">
        <f t="shared" si="136"/>
        <v>5</v>
      </c>
      <c r="J603" s="17">
        <f>+'Merkez Stok'!C8</f>
        <v>0</v>
      </c>
      <c r="K603" s="5">
        <v>480</v>
      </c>
      <c r="L603" s="5">
        <v>0.37</v>
      </c>
      <c r="M603" s="24">
        <f t="shared" si="133"/>
        <v>177.6</v>
      </c>
      <c r="N603" s="30">
        <v>480</v>
      </c>
      <c r="O603" s="34"/>
      <c r="P603" s="9">
        <f t="shared" si="137"/>
        <v>5</v>
      </c>
      <c r="Q603" s="17">
        <f>+'Merkez Stok'!C8</f>
        <v>0</v>
      </c>
      <c r="R603" s="5">
        <v>288</v>
      </c>
      <c r="S603" s="5">
        <v>0.37</v>
      </c>
      <c r="T603" s="24">
        <f t="shared" si="134"/>
        <v>106.56</v>
      </c>
      <c r="U603" s="38">
        <v>288</v>
      </c>
      <c r="V603" s="30"/>
    </row>
    <row r="604" spans="2:22" ht="15" customHeight="1">
      <c r="B604" s="9">
        <f t="shared" si="135"/>
        <v>6</v>
      </c>
      <c r="C604" s="17">
        <f>+'Merkez Stok'!C9</f>
        <v>0</v>
      </c>
      <c r="D604" s="5"/>
      <c r="E604" s="5"/>
      <c r="F604" s="24">
        <f t="shared" si="132"/>
        <v>0</v>
      </c>
      <c r="G604" s="30"/>
      <c r="I604" s="9">
        <f t="shared" si="136"/>
        <v>6</v>
      </c>
      <c r="J604" s="17">
        <f>+'Merkez Stok'!C9</f>
        <v>0</v>
      </c>
      <c r="K604" s="5">
        <v>480</v>
      </c>
      <c r="L604" s="5">
        <v>0.37</v>
      </c>
      <c r="M604" s="24">
        <f t="shared" si="133"/>
        <v>177.6</v>
      </c>
      <c r="N604" s="30">
        <v>480</v>
      </c>
      <c r="O604" s="34"/>
      <c r="P604" s="9">
        <f t="shared" si="137"/>
        <v>6</v>
      </c>
      <c r="Q604" s="17">
        <f>+'Merkez Stok'!C9</f>
        <v>0</v>
      </c>
      <c r="R604" s="5">
        <v>288</v>
      </c>
      <c r="S604" s="5">
        <v>0.37</v>
      </c>
      <c r="T604" s="24">
        <f t="shared" si="134"/>
        <v>106.56</v>
      </c>
      <c r="U604" s="38">
        <v>288</v>
      </c>
      <c r="V604" s="30"/>
    </row>
    <row r="605" spans="2:22" ht="15" customHeight="1">
      <c r="B605" s="9">
        <f t="shared" si="135"/>
        <v>7</v>
      </c>
      <c r="C605" s="17">
        <f>+'Merkez Stok'!C10</f>
        <v>0</v>
      </c>
      <c r="D605" s="5"/>
      <c r="E605" s="5"/>
      <c r="F605" s="24">
        <f t="shared" si="132"/>
        <v>0</v>
      </c>
      <c r="G605" s="30"/>
      <c r="I605" s="9">
        <f t="shared" si="136"/>
        <v>7</v>
      </c>
      <c r="J605" s="17">
        <f>+'Merkez Stok'!C10</f>
        <v>0</v>
      </c>
      <c r="K605" s="5">
        <v>480</v>
      </c>
      <c r="L605" s="5">
        <v>0.37</v>
      </c>
      <c r="M605" s="24">
        <f t="shared" si="133"/>
        <v>177.6</v>
      </c>
      <c r="N605" s="30">
        <v>480</v>
      </c>
      <c r="O605" s="34"/>
      <c r="P605" s="9">
        <f t="shared" si="137"/>
        <v>7</v>
      </c>
      <c r="Q605" s="17">
        <f>+'Merkez Stok'!C10</f>
        <v>0</v>
      </c>
      <c r="R605" s="5">
        <v>288</v>
      </c>
      <c r="S605" s="5">
        <v>0.37</v>
      </c>
      <c r="T605" s="24">
        <f t="shared" si="134"/>
        <v>106.56</v>
      </c>
      <c r="U605" s="38">
        <v>288</v>
      </c>
      <c r="V605" s="30"/>
    </row>
    <row r="606" spans="2:22" ht="15" customHeight="1">
      <c r="B606" s="9">
        <f t="shared" si="135"/>
        <v>8</v>
      </c>
      <c r="C606" s="17">
        <f>+'Merkez Stok'!C11</f>
        <v>0</v>
      </c>
      <c r="D606" s="5">
        <v>30</v>
      </c>
      <c r="E606" s="5">
        <v>1.1000000000000001</v>
      </c>
      <c r="F606" s="24">
        <f t="shared" si="132"/>
        <v>33</v>
      </c>
      <c r="G606" s="30">
        <v>30</v>
      </c>
      <c r="I606" s="9">
        <f t="shared" si="136"/>
        <v>8</v>
      </c>
      <c r="J606" s="17">
        <f>+'Merkez Stok'!C11</f>
        <v>0</v>
      </c>
      <c r="K606" s="5">
        <v>480</v>
      </c>
      <c r="L606" s="5">
        <v>1.1000000000000001</v>
      </c>
      <c r="M606" s="24">
        <f t="shared" si="133"/>
        <v>528</v>
      </c>
      <c r="N606" s="30">
        <v>480</v>
      </c>
      <c r="O606" s="34"/>
      <c r="P606" s="9">
        <f t="shared" si="137"/>
        <v>8</v>
      </c>
      <c r="Q606" s="17">
        <f>+'Merkez Stok'!C11</f>
        <v>0</v>
      </c>
      <c r="R606" s="5">
        <v>600</v>
      </c>
      <c r="S606" s="5">
        <v>1.1000000000000001</v>
      </c>
      <c r="T606" s="24">
        <f t="shared" si="134"/>
        <v>660</v>
      </c>
      <c r="U606" s="38">
        <v>600</v>
      </c>
      <c r="V606" s="30"/>
    </row>
    <row r="607" spans="2:22" ht="15" customHeight="1">
      <c r="B607" s="9">
        <f t="shared" si="135"/>
        <v>9</v>
      </c>
      <c r="C607" s="17">
        <f>+'Merkez Stok'!C12</f>
        <v>0</v>
      </c>
      <c r="D607" s="5">
        <v>12</v>
      </c>
      <c r="E607" s="5">
        <v>2.8</v>
      </c>
      <c r="F607" s="24">
        <f t="shared" si="132"/>
        <v>33.599999999999994</v>
      </c>
      <c r="G607" s="30">
        <v>12</v>
      </c>
      <c r="I607" s="9">
        <f t="shared" si="136"/>
        <v>9</v>
      </c>
      <c r="J607" s="17">
        <f>+'Merkez Stok'!C12</f>
        <v>0</v>
      </c>
      <c r="K607" s="5">
        <v>240</v>
      </c>
      <c r="L607" s="5">
        <v>2.8</v>
      </c>
      <c r="M607" s="24">
        <f t="shared" si="133"/>
        <v>672</v>
      </c>
      <c r="N607" s="30">
        <v>240</v>
      </c>
      <c r="O607" s="34"/>
      <c r="P607" s="9">
        <f t="shared" si="137"/>
        <v>9</v>
      </c>
      <c r="Q607" s="17">
        <f>+'Merkez Stok'!C12</f>
        <v>0</v>
      </c>
      <c r="R607" s="5">
        <v>240</v>
      </c>
      <c r="S607" s="5">
        <v>2.8</v>
      </c>
      <c r="T607" s="24">
        <f t="shared" si="134"/>
        <v>672</v>
      </c>
      <c r="U607" s="38">
        <v>240</v>
      </c>
      <c r="V607" s="30"/>
    </row>
    <row r="608" spans="2:22" ht="15" customHeight="1">
      <c r="B608" s="9">
        <f t="shared" si="135"/>
        <v>10</v>
      </c>
      <c r="C608" s="17">
        <f>+'Merkez Stok'!C13</f>
        <v>0</v>
      </c>
      <c r="D608" s="5">
        <v>1</v>
      </c>
      <c r="E608" s="5">
        <v>10</v>
      </c>
      <c r="F608" s="24">
        <f t="shared" si="132"/>
        <v>10</v>
      </c>
      <c r="G608" s="30">
        <v>1</v>
      </c>
      <c r="I608" s="9">
        <f t="shared" si="136"/>
        <v>10</v>
      </c>
      <c r="J608" s="17">
        <f>+'Merkez Stok'!C13</f>
        <v>0</v>
      </c>
      <c r="K608" s="5">
        <v>80</v>
      </c>
      <c r="L608" s="5">
        <v>10</v>
      </c>
      <c r="M608" s="24">
        <f t="shared" si="133"/>
        <v>800</v>
      </c>
      <c r="N608" s="30">
        <v>80</v>
      </c>
      <c r="O608" s="34"/>
      <c r="P608" s="9">
        <f t="shared" si="137"/>
        <v>10</v>
      </c>
      <c r="Q608" s="17">
        <f>+'Merkez Stok'!C13</f>
        <v>0</v>
      </c>
      <c r="R608" s="5">
        <v>40</v>
      </c>
      <c r="S608" s="5">
        <v>10</v>
      </c>
      <c r="T608" s="24">
        <f t="shared" si="134"/>
        <v>400</v>
      </c>
      <c r="U608" s="38">
        <v>40</v>
      </c>
      <c r="V608" s="30"/>
    </row>
    <row r="609" spans="2:22" ht="15" customHeight="1">
      <c r="B609" s="9">
        <f t="shared" si="135"/>
        <v>11</v>
      </c>
      <c r="C609" s="17">
        <f>+'Merkez Stok'!C14</f>
        <v>0</v>
      </c>
      <c r="D609" s="5"/>
      <c r="E609" s="5"/>
      <c r="F609" s="24">
        <f t="shared" si="132"/>
        <v>0</v>
      </c>
      <c r="G609" s="30"/>
      <c r="I609" s="9">
        <f t="shared" si="136"/>
        <v>11</v>
      </c>
      <c r="J609" s="17">
        <f>+'Merkez Stok'!C14</f>
        <v>0</v>
      </c>
      <c r="K609" s="5">
        <v>20</v>
      </c>
      <c r="L609" s="5">
        <v>32</v>
      </c>
      <c r="M609" s="24">
        <f t="shared" si="133"/>
        <v>640</v>
      </c>
      <c r="N609" s="30">
        <v>20</v>
      </c>
      <c r="O609" s="34"/>
      <c r="P609" s="9">
        <f t="shared" si="137"/>
        <v>11</v>
      </c>
      <c r="Q609" s="17">
        <f>+'Merkez Stok'!C14</f>
        <v>0</v>
      </c>
      <c r="R609" s="5">
        <v>20</v>
      </c>
      <c r="S609" s="5">
        <v>16</v>
      </c>
      <c r="T609" s="24">
        <f t="shared" si="134"/>
        <v>320</v>
      </c>
      <c r="U609" s="38">
        <v>20</v>
      </c>
      <c r="V609" s="30"/>
    </row>
    <row r="610" spans="2:22" ht="15" customHeight="1">
      <c r="B610" s="9">
        <f t="shared" si="135"/>
        <v>12</v>
      </c>
      <c r="C610" s="17">
        <f>+'Merkez Stok'!C15</f>
        <v>0</v>
      </c>
      <c r="D610" s="5"/>
      <c r="E610" s="5"/>
      <c r="F610" s="24">
        <f t="shared" si="132"/>
        <v>0</v>
      </c>
      <c r="G610" s="30"/>
      <c r="I610" s="9">
        <f t="shared" si="136"/>
        <v>12</v>
      </c>
      <c r="J610" s="17">
        <f>+'Merkez Stok'!C15</f>
        <v>0</v>
      </c>
      <c r="K610" s="5"/>
      <c r="L610" s="5"/>
      <c r="M610" s="24">
        <f t="shared" si="133"/>
        <v>0</v>
      </c>
      <c r="N610" s="30"/>
      <c r="O610" s="34"/>
      <c r="P610" s="9">
        <f t="shared" si="137"/>
        <v>12</v>
      </c>
      <c r="Q610" s="17">
        <f>+'Merkez Stok'!C15</f>
        <v>0</v>
      </c>
      <c r="R610" s="5">
        <v>100</v>
      </c>
      <c r="S610" s="5">
        <v>9</v>
      </c>
      <c r="T610" s="24">
        <f t="shared" si="134"/>
        <v>900</v>
      </c>
      <c r="U610" s="38">
        <v>100</v>
      </c>
      <c r="V610" s="30"/>
    </row>
    <row r="611" spans="2:22" ht="15" customHeight="1">
      <c r="B611" s="9">
        <f t="shared" si="135"/>
        <v>13</v>
      </c>
      <c r="C611" s="17">
        <f>+'Merkez Stok'!C16</f>
        <v>0</v>
      </c>
      <c r="D611" s="5"/>
      <c r="E611" s="5"/>
      <c r="F611" s="24">
        <f t="shared" si="132"/>
        <v>0</v>
      </c>
      <c r="G611" s="30"/>
      <c r="I611" s="9">
        <f t="shared" si="136"/>
        <v>13</v>
      </c>
      <c r="J611" s="17">
        <f>+'Merkez Stok'!C16</f>
        <v>0</v>
      </c>
      <c r="K611" s="5">
        <v>100</v>
      </c>
      <c r="L611" s="5">
        <v>12</v>
      </c>
      <c r="M611" s="24">
        <f t="shared" si="133"/>
        <v>1200</v>
      </c>
      <c r="N611" s="30">
        <v>100</v>
      </c>
      <c r="O611" s="34"/>
      <c r="P611" s="9">
        <f t="shared" si="137"/>
        <v>13</v>
      </c>
      <c r="Q611" s="17">
        <f>+'Merkez Stok'!C16</f>
        <v>0</v>
      </c>
      <c r="R611" s="5">
        <v>100</v>
      </c>
      <c r="S611" s="5">
        <v>12</v>
      </c>
      <c r="T611" s="24">
        <f t="shared" si="134"/>
        <v>1200</v>
      </c>
      <c r="U611" s="38">
        <v>100</v>
      </c>
      <c r="V611" s="30"/>
    </row>
    <row r="612" spans="2:22" ht="15" customHeight="1">
      <c r="B612" s="9">
        <f t="shared" si="135"/>
        <v>14</v>
      </c>
      <c r="C612" s="17">
        <f>+'Merkez Stok'!C17</f>
        <v>0</v>
      </c>
      <c r="D612" s="5"/>
      <c r="E612" s="5"/>
      <c r="F612" s="24">
        <f t="shared" si="132"/>
        <v>0</v>
      </c>
      <c r="G612" s="30"/>
      <c r="I612" s="9">
        <f t="shared" si="136"/>
        <v>14</v>
      </c>
      <c r="J612" s="17">
        <f>+'Merkez Stok'!C17</f>
        <v>0</v>
      </c>
      <c r="K612" s="5">
        <v>100</v>
      </c>
      <c r="L612" s="5">
        <v>12</v>
      </c>
      <c r="M612" s="24">
        <f t="shared" si="133"/>
        <v>1200</v>
      </c>
      <c r="N612" s="30">
        <v>100</v>
      </c>
      <c r="O612" s="34"/>
      <c r="P612" s="9">
        <f t="shared" si="137"/>
        <v>14</v>
      </c>
      <c r="Q612" s="17">
        <f>+'Merkez Stok'!C17</f>
        <v>0</v>
      </c>
      <c r="R612" s="5">
        <v>150</v>
      </c>
      <c r="S612" s="5">
        <v>12</v>
      </c>
      <c r="T612" s="24">
        <f t="shared" si="134"/>
        <v>1800</v>
      </c>
      <c r="U612" s="38">
        <v>150</v>
      </c>
      <c r="V612" s="30"/>
    </row>
    <row r="613" spans="2:22" ht="15" customHeight="1">
      <c r="B613" s="9">
        <f t="shared" si="135"/>
        <v>15</v>
      </c>
      <c r="C613" s="17">
        <f>+'Merkez Stok'!C18</f>
        <v>0</v>
      </c>
      <c r="D613" s="5"/>
      <c r="E613" s="5"/>
      <c r="F613" s="24">
        <f t="shared" si="132"/>
        <v>0</v>
      </c>
      <c r="G613" s="30"/>
      <c r="I613" s="9">
        <f t="shared" si="136"/>
        <v>15</v>
      </c>
      <c r="J613" s="17">
        <f>+'Merkez Stok'!C18</f>
        <v>0</v>
      </c>
      <c r="K613" s="5">
        <v>100</v>
      </c>
      <c r="L613" s="5">
        <v>11</v>
      </c>
      <c r="M613" s="24">
        <f t="shared" si="133"/>
        <v>1100</v>
      </c>
      <c r="N613" s="30">
        <v>100</v>
      </c>
      <c r="O613" s="34"/>
      <c r="P613" s="9">
        <f t="shared" si="137"/>
        <v>15</v>
      </c>
      <c r="Q613" s="17">
        <f>+'Merkez Stok'!C18</f>
        <v>0</v>
      </c>
      <c r="R613" s="5">
        <v>150</v>
      </c>
      <c r="S613" s="5">
        <v>11</v>
      </c>
      <c r="T613" s="24">
        <f t="shared" si="134"/>
        <v>1650</v>
      </c>
      <c r="U613" s="38">
        <v>150</v>
      </c>
      <c r="V613" s="30"/>
    </row>
    <row r="614" spans="2:22" ht="15" customHeight="1">
      <c r="B614" s="9">
        <f t="shared" si="135"/>
        <v>16</v>
      </c>
      <c r="C614" s="17">
        <f>+'Merkez Stok'!C19</f>
        <v>0</v>
      </c>
      <c r="D614" s="5"/>
      <c r="E614" s="5"/>
      <c r="F614" s="24">
        <f t="shared" si="132"/>
        <v>0</v>
      </c>
      <c r="G614" s="30"/>
      <c r="I614" s="9">
        <f t="shared" si="136"/>
        <v>16</v>
      </c>
      <c r="J614" s="17">
        <f>+'Merkez Stok'!C19</f>
        <v>0</v>
      </c>
      <c r="K614" s="5"/>
      <c r="L614" s="5"/>
      <c r="M614" s="24">
        <f t="shared" si="133"/>
        <v>0</v>
      </c>
      <c r="N614" s="30"/>
      <c r="O614" s="34"/>
      <c r="P614" s="9">
        <f t="shared" si="137"/>
        <v>16</v>
      </c>
      <c r="Q614" s="17">
        <f>+'Merkez Stok'!C19</f>
        <v>0</v>
      </c>
      <c r="R614" s="5"/>
      <c r="S614" s="5"/>
      <c r="T614" s="24">
        <f t="shared" si="134"/>
        <v>0</v>
      </c>
      <c r="U614" s="38"/>
      <c r="V614" s="30"/>
    </row>
    <row r="615" spans="2:22" ht="15" customHeight="1">
      <c r="B615" s="9">
        <f t="shared" si="135"/>
        <v>17</v>
      </c>
      <c r="C615" s="17">
        <f>+'Merkez Stok'!C20</f>
        <v>0</v>
      </c>
      <c r="D615" s="5"/>
      <c r="E615" s="5"/>
      <c r="F615" s="24">
        <f t="shared" si="132"/>
        <v>0</v>
      </c>
      <c r="G615" s="30"/>
      <c r="I615" s="9">
        <f t="shared" si="136"/>
        <v>17</v>
      </c>
      <c r="J615" s="17">
        <f>+'Merkez Stok'!C20</f>
        <v>0</v>
      </c>
      <c r="K615" s="5"/>
      <c r="L615" s="5"/>
      <c r="M615" s="24">
        <f t="shared" si="133"/>
        <v>0</v>
      </c>
      <c r="N615" s="30"/>
      <c r="O615" s="34"/>
      <c r="P615" s="9">
        <f t="shared" si="137"/>
        <v>17</v>
      </c>
      <c r="Q615" s="17">
        <f>+'Merkez Stok'!C20</f>
        <v>0</v>
      </c>
      <c r="R615" s="5"/>
      <c r="S615" s="5"/>
      <c r="T615" s="24">
        <f t="shared" si="134"/>
        <v>0</v>
      </c>
      <c r="U615" s="38"/>
      <c r="V615" s="30"/>
    </row>
    <row r="616" spans="2:22" ht="15" customHeight="1">
      <c r="B616" s="9">
        <f t="shared" si="135"/>
        <v>18</v>
      </c>
      <c r="C616" s="17">
        <f>+'Merkez Stok'!C21</f>
        <v>0</v>
      </c>
      <c r="D616" s="5"/>
      <c r="E616" s="5"/>
      <c r="F616" s="24">
        <f t="shared" si="132"/>
        <v>0</v>
      </c>
      <c r="G616" s="30"/>
      <c r="I616" s="9">
        <f t="shared" si="136"/>
        <v>18</v>
      </c>
      <c r="J616" s="17">
        <f>+'Merkez Stok'!C21</f>
        <v>0</v>
      </c>
      <c r="K616" s="5"/>
      <c r="L616" s="5"/>
      <c r="M616" s="24">
        <f t="shared" si="133"/>
        <v>0</v>
      </c>
      <c r="N616" s="30"/>
      <c r="O616" s="34"/>
      <c r="P616" s="9">
        <f t="shared" si="137"/>
        <v>18</v>
      </c>
      <c r="Q616" s="17">
        <f>+'Merkez Stok'!C21</f>
        <v>0</v>
      </c>
      <c r="R616" s="5"/>
      <c r="S616" s="5"/>
      <c r="T616" s="24">
        <f t="shared" si="134"/>
        <v>0</v>
      </c>
      <c r="U616" s="38"/>
      <c r="V616" s="30"/>
    </row>
    <row r="617" spans="2:22" ht="15" customHeight="1">
      <c r="B617" s="9">
        <f t="shared" si="135"/>
        <v>19</v>
      </c>
      <c r="C617" s="17">
        <f>+'Merkez Stok'!C22</f>
        <v>0</v>
      </c>
      <c r="D617" s="5"/>
      <c r="E617" s="5"/>
      <c r="F617" s="24">
        <f t="shared" si="132"/>
        <v>0</v>
      </c>
      <c r="G617" s="30"/>
      <c r="I617" s="9">
        <f t="shared" si="136"/>
        <v>19</v>
      </c>
      <c r="J617" s="17">
        <f>+'Merkez Stok'!C22</f>
        <v>0</v>
      </c>
      <c r="K617" s="5"/>
      <c r="L617" s="5"/>
      <c r="M617" s="24">
        <f t="shared" si="133"/>
        <v>0</v>
      </c>
      <c r="N617" s="30"/>
      <c r="O617" s="34"/>
      <c r="P617" s="9">
        <f t="shared" si="137"/>
        <v>19</v>
      </c>
      <c r="Q617" s="17">
        <f>+'Merkez Stok'!C22</f>
        <v>0</v>
      </c>
      <c r="R617" s="5"/>
      <c r="S617" s="5"/>
      <c r="T617" s="24">
        <f t="shared" si="134"/>
        <v>0</v>
      </c>
      <c r="U617" s="38"/>
      <c r="V617" s="30"/>
    </row>
    <row r="618" spans="2:22" ht="15" customHeight="1" thickBot="1">
      <c r="B618" s="18">
        <f t="shared" si="135"/>
        <v>20</v>
      </c>
      <c r="C618" s="17">
        <f>+'Merkez Stok'!C23</f>
        <v>0</v>
      </c>
      <c r="D618" s="20"/>
      <c r="E618" s="20"/>
      <c r="F618" s="25">
        <f t="shared" si="132"/>
        <v>0</v>
      </c>
      <c r="G618" s="30"/>
      <c r="I618" s="18">
        <f t="shared" si="136"/>
        <v>20</v>
      </c>
      <c r="J618" s="17">
        <f>+'Merkez Stok'!C23</f>
        <v>0</v>
      </c>
      <c r="K618" s="20"/>
      <c r="L618" s="20"/>
      <c r="M618" s="25">
        <f t="shared" si="133"/>
        <v>0</v>
      </c>
      <c r="N618" s="30"/>
      <c r="O618" s="34"/>
      <c r="P618" s="18">
        <f t="shared" si="137"/>
        <v>20</v>
      </c>
      <c r="Q618" s="17">
        <f>+'Merkez Stok'!C23</f>
        <v>0</v>
      </c>
      <c r="R618" s="20"/>
      <c r="S618" s="20"/>
      <c r="T618" s="25">
        <f t="shared" si="134"/>
        <v>0</v>
      </c>
      <c r="U618" s="38"/>
      <c r="V618" s="30"/>
    </row>
    <row r="619" spans="2:22" ht="22.5" customHeight="1" thickBot="1">
      <c r="B619" s="151" t="s">
        <v>8</v>
      </c>
      <c r="C619" s="152"/>
      <c r="D619" s="22">
        <f>SUM(D599:D618)</f>
        <v>139</v>
      </c>
      <c r="E619" s="22">
        <f>SUM(E599:E618)</f>
        <v>14.27</v>
      </c>
      <c r="F619" s="26">
        <f>SUM(F599:F618)</f>
        <v>112.11999999999999</v>
      </c>
      <c r="G619" s="23">
        <f>SUM(G599:G618)</f>
        <v>139</v>
      </c>
      <c r="I619" s="151" t="s">
        <v>8</v>
      </c>
      <c r="J619" s="152"/>
      <c r="K619" s="22">
        <f>SUM(K599:K618)</f>
        <v>2590</v>
      </c>
      <c r="L619" s="22">
        <f>SUM(L599:L618)</f>
        <v>85.61</v>
      </c>
      <c r="M619" s="26">
        <f>SUM(M599:M618)</f>
        <v>6780.8</v>
      </c>
      <c r="N619" s="23">
        <f>SUM(N599:N618)</f>
        <v>2590</v>
      </c>
      <c r="O619" s="37"/>
      <c r="P619" s="151" t="s">
        <v>8</v>
      </c>
      <c r="Q619" s="152"/>
      <c r="R619" s="22">
        <f>SUM(R599:R618)</f>
        <v>2264</v>
      </c>
      <c r="S619" s="22">
        <f>SUM(S599:S618)</f>
        <v>75.009999999999991</v>
      </c>
      <c r="T619" s="26">
        <f>SUM(T599:T618)</f>
        <v>7921.68</v>
      </c>
      <c r="U619" s="26">
        <f>SUM(U599:U618)</f>
        <v>2264</v>
      </c>
      <c r="V619" s="23">
        <f>SUM(V599:V618)</f>
        <v>0</v>
      </c>
    </row>
    <row r="620" spans="2:22" ht="22.5" customHeight="1" thickBot="1">
      <c r="B620" s="145" t="s">
        <v>28</v>
      </c>
      <c r="C620" s="146"/>
      <c r="D620" s="146"/>
      <c r="E620" s="146"/>
      <c r="F620" s="27">
        <v>10</v>
      </c>
      <c r="G620" s="31"/>
      <c r="I620" s="145" t="s">
        <v>28</v>
      </c>
      <c r="J620" s="146"/>
      <c r="K620" s="146"/>
      <c r="L620" s="146"/>
      <c r="M620" s="27"/>
      <c r="N620" s="31"/>
      <c r="O620" s="36"/>
      <c r="P620" s="145" t="s">
        <v>28</v>
      </c>
      <c r="Q620" s="146"/>
      <c r="R620" s="146"/>
      <c r="S620" s="146"/>
      <c r="T620" s="27"/>
      <c r="U620" s="39"/>
      <c r="V620" s="31"/>
    </row>
    <row r="623" spans="2:22" ht="16.5" customHeight="1" thickBot="1">
      <c r="B623" s="32">
        <f>+B596+1</f>
        <v>42453</v>
      </c>
      <c r="C623" s="3" t="s">
        <v>92</v>
      </c>
      <c r="I623" s="8" t="s">
        <v>93</v>
      </c>
    </row>
    <row r="624" spans="2:22" ht="24" customHeight="1" thickBot="1">
      <c r="B624" s="148" t="s">
        <v>20</v>
      </c>
      <c r="C624" s="149"/>
      <c r="D624" s="149"/>
      <c r="E624" s="149"/>
      <c r="F624" s="149"/>
      <c r="G624" s="150"/>
      <c r="I624" s="148" t="s">
        <v>21</v>
      </c>
      <c r="J624" s="149"/>
      <c r="K624" s="149"/>
      <c r="L624" s="149"/>
      <c r="M624" s="149"/>
      <c r="N624" s="150"/>
      <c r="O624" s="35"/>
      <c r="P624" s="148" t="s">
        <v>22</v>
      </c>
      <c r="Q624" s="149"/>
      <c r="R624" s="149"/>
      <c r="S624" s="149"/>
      <c r="T624" s="149"/>
      <c r="U624" s="150"/>
      <c r="V624" s="28"/>
    </row>
    <row r="625" spans="2:22" s="21" customFormat="1" ht="27.75" customHeight="1">
      <c r="B625" s="40" t="s">
        <v>3</v>
      </c>
      <c r="C625" s="41" t="s">
        <v>10</v>
      </c>
      <c r="D625" s="41" t="s">
        <v>23</v>
      </c>
      <c r="E625" s="41" t="s">
        <v>24</v>
      </c>
      <c r="F625" s="42" t="s">
        <v>25</v>
      </c>
      <c r="G625" s="43" t="s">
        <v>26</v>
      </c>
      <c r="I625" s="40" t="s">
        <v>3</v>
      </c>
      <c r="J625" s="41" t="s">
        <v>10</v>
      </c>
      <c r="K625" s="41" t="s">
        <v>23</v>
      </c>
      <c r="L625" s="41" t="s">
        <v>24</v>
      </c>
      <c r="M625" s="42" t="s">
        <v>25</v>
      </c>
      <c r="N625" s="43" t="s">
        <v>26</v>
      </c>
      <c r="O625" s="33"/>
      <c r="P625" s="40" t="s">
        <v>3</v>
      </c>
      <c r="Q625" s="41" t="s">
        <v>10</v>
      </c>
      <c r="R625" s="41" t="s">
        <v>23</v>
      </c>
      <c r="S625" s="41" t="s">
        <v>24</v>
      </c>
      <c r="T625" s="42" t="s">
        <v>25</v>
      </c>
      <c r="U625" s="44" t="s">
        <v>26</v>
      </c>
      <c r="V625" s="29" t="s">
        <v>27</v>
      </c>
    </row>
    <row r="626" spans="2:22" ht="15" customHeight="1">
      <c r="B626" s="9">
        <v>1</v>
      </c>
      <c r="C626" s="17" t="str">
        <f>+'Merkez Stok'!C4</f>
        <v>Z-Katlama 200 eded</v>
      </c>
      <c r="D626" s="5">
        <v>1200</v>
      </c>
      <c r="E626" s="5">
        <v>1.45</v>
      </c>
      <c r="F626" s="24">
        <f>+D626*E626</f>
        <v>1740</v>
      </c>
      <c r="G626" s="30">
        <v>1200</v>
      </c>
      <c r="I626" s="9">
        <v>1</v>
      </c>
      <c r="J626" s="17" t="str">
        <f>+'Merkez Stok'!C4</f>
        <v>Z-Katlama 200 eded</v>
      </c>
      <c r="K626" s="5"/>
      <c r="L626" s="5"/>
      <c r="M626" s="24">
        <f>+K626*L626</f>
        <v>0</v>
      </c>
      <c r="N626" s="30"/>
      <c r="O626" s="34"/>
      <c r="P626" s="9">
        <v>1</v>
      </c>
      <c r="Q626" s="17" t="str">
        <f>+'Merkez Stok'!C4</f>
        <v>Z-Katlama 200 eded</v>
      </c>
      <c r="R626" s="5"/>
      <c r="S626" s="5"/>
      <c r="T626" s="24">
        <f>+R626*S626</f>
        <v>0</v>
      </c>
      <c r="U626" s="38"/>
      <c r="V626" s="30"/>
    </row>
    <row r="627" spans="2:22" ht="15" customHeight="1">
      <c r="B627" s="9">
        <f>+B626+1</f>
        <v>2</v>
      </c>
      <c r="C627" s="17">
        <f>+'Merkez Stok'!C5</f>
        <v>0</v>
      </c>
      <c r="D627" s="5"/>
      <c r="E627" s="5"/>
      <c r="F627" s="24">
        <f t="shared" ref="F627:F645" si="138">+D627*E627</f>
        <v>0</v>
      </c>
      <c r="G627" s="30"/>
      <c r="I627" s="9">
        <f>+I626+1</f>
        <v>2</v>
      </c>
      <c r="J627" s="17">
        <f>+'Merkez Stok'!C5</f>
        <v>0</v>
      </c>
      <c r="K627" s="5"/>
      <c r="L627" s="5"/>
      <c r="M627" s="24">
        <f t="shared" ref="M627:M645" si="139">+K627*L627</f>
        <v>0</v>
      </c>
      <c r="N627" s="30"/>
      <c r="O627" s="34"/>
      <c r="P627" s="9">
        <f>+P626+1</f>
        <v>2</v>
      </c>
      <c r="Q627" s="17">
        <f>+'Merkez Stok'!C5</f>
        <v>0</v>
      </c>
      <c r="R627" s="5"/>
      <c r="S627" s="5"/>
      <c r="T627" s="24">
        <f t="shared" ref="T627:T645" si="140">+R627*S627</f>
        <v>0</v>
      </c>
      <c r="U627" s="38"/>
      <c r="V627" s="30"/>
    </row>
    <row r="628" spans="2:22" ht="15" customHeight="1">
      <c r="B628" s="9">
        <f t="shared" ref="B628:B645" si="141">+B627+1</f>
        <v>3</v>
      </c>
      <c r="C628" s="17">
        <f>+'Merkez Stok'!C6</f>
        <v>0</v>
      </c>
      <c r="D628" s="5"/>
      <c r="E628" s="5"/>
      <c r="F628" s="24">
        <f t="shared" si="138"/>
        <v>0</v>
      </c>
      <c r="G628" s="30"/>
      <c r="I628" s="9">
        <f t="shared" ref="I628:I645" si="142">+I627+1</f>
        <v>3</v>
      </c>
      <c r="J628" s="17">
        <f>+'Merkez Stok'!C6</f>
        <v>0</v>
      </c>
      <c r="K628" s="5"/>
      <c r="L628" s="5"/>
      <c r="M628" s="24">
        <f t="shared" si="139"/>
        <v>0</v>
      </c>
      <c r="N628" s="30"/>
      <c r="O628" s="34"/>
      <c r="P628" s="9">
        <f t="shared" ref="P628:P645" si="143">+P627+1</f>
        <v>3</v>
      </c>
      <c r="Q628" s="17">
        <f>+'Merkez Stok'!C6</f>
        <v>0</v>
      </c>
      <c r="R628" s="5"/>
      <c r="S628" s="5"/>
      <c r="T628" s="24">
        <f t="shared" si="140"/>
        <v>0</v>
      </c>
      <c r="U628" s="38"/>
      <c r="V628" s="30"/>
    </row>
    <row r="629" spans="2:22" ht="15" customHeight="1">
      <c r="B629" s="9">
        <f t="shared" si="141"/>
        <v>4</v>
      </c>
      <c r="C629" s="17">
        <f>+'Merkez Stok'!C7</f>
        <v>0</v>
      </c>
      <c r="D629" s="5">
        <v>6</v>
      </c>
      <c r="E629" s="5">
        <v>3</v>
      </c>
      <c r="F629" s="24">
        <f t="shared" si="138"/>
        <v>18</v>
      </c>
      <c r="G629" s="30">
        <v>6</v>
      </c>
      <c r="I629" s="9">
        <f t="shared" si="142"/>
        <v>4</v>
      </c>
      <c r="J629" s="17">
        <f>+'Merkez Stok'!C7</f>
        <v>0</v>
      </c>
      <c r="K629" s="5"/>
      <c r="L629" s="5"/>
      <c r="M629" s="24">
        <f t="shared" si="139"/>
        <v>0</v>
      </c>
      <c r="N629" s="30"/>
      <c r="O629" s="34"/>
      <c r="P629" s="9">
        <f t="shared" si="143"/>
        <v>4</v>
      </c>
      <c r="Q629" s="17">
        <f>+'Merkez Stok'!C7</f>
        <v>0</v>
      </c>
      <c r="R629" s="5"/>
      <c r="S629" s="5"/>
      <c r="T629" s="24">
        <f t="shared" si="140"/>
        <v>0</v>
      </c>
      <c r="U629" s="38"/>
      <c r="V629" s="30"/>
    </row>
    <row r="630" spans="2:22" ht="15" customHeight="1">
      <c r="B630" s="9">
        <f t="shared" si="141"/>
        <v>5</v>
      </c>
      <c r="C630" s="17">
        <f>+'Merkez Stok'!C8</f>
        <v>0</v>
      </c>
      <c r="D630" s="5">
        <v>288</v>
      </c>
      <c r="E630" s="5">
        <v>0.3</v>
      </c>
      <c r="F630" s="24">
        <f t="shared" si="138"/>
        <v>86.399999999999991</v>
      </c>
      <c r="G630" s="30">
        <v>288</v>
      </c>
      <c r="I630" s="9">
        <f t="shared" si="142"/>
        <v>5</v>
      </c>
      <c r="J630" s="17">
        <f>+'Merkez Stok'!C8</f>
        <v>0</v>
      </c>
      <c r="K630" s="5">
        <v>24</v>
      </c>
      <c r="L630" s="5">
        <v>0.315</v>
      </c>
      <c r="M630" s="24">
        <f t="shared" si="139"/>
        <v>7.5600000000000005</v>
      </c>
      <c r="N630" s="30">
        <v>24</v>
      </c>
      <c r="O630" s="34"/>
      <c r="P630" s="9">
        <f t="shared" si="143"/>
        <v>5</v>
      </c>
      <c r="Q630" s="17">
        <f>+'Merkez Stok'!C8</f>
        <v>0</v>
      </c>
      <c r="R630" s="5">
        <v>32</v>
      </c>
      <c r="S630" s="5">
        <v>0.315</v>
      </c>
      <c r="T630" s="24">
        <f t="shared" si="140"/>
        <v>10.08</v>
      </c>
      <c r="U630" s="38">
        <v>32</v>
      </c>
      <c r="V630" s="30"/>
    </row>
    <row r="631" spans="2:22" ht="15" customHeight="1">
      <c r="B631" s="9">
        <f t="shared" si="141"/>
        <v>6</v>
      </c>
      <c r="C631" s="17">
        <f>+'Merkez Stok'!C9</f>
        <v>0</v>
      </c>
      <c r="D631" s="5">
        <v>288</v>
      </c>
      <c r="E631" s="5">
        <v>0.3</v>
      </c>
      <c r="F631" s="24">
        <f t="shared" si="138"/>
        <v>86.399999999999991</v>
      </c>
      <c r="G631" s="30">
        <v>288</v>
      </c>
      <c r="I631" s="9">
        <f t="shared" si="142"/>
        <v>6</v>
      </c>
      <c r="J631" s="17">
        <f>+'Merkez Stok'!C9</f>
        <v>0</v>
      </c>
      <c r="K631" s="5">
        <v>24</v>
      </c>
      <c r="L631" s="5">
        <v>0.315</v>
      </c>
      <c r="M631" s="24">
        <f t="shared" si="139"/>
        <v>7.5600000000000005</v>
      </c>
      <c r="N631" s="30">
        <v>24</v>
      </c>
      <c r="O631" s="34"/>
      <c r="P631" s="9">
        <f t="shared" si="143"/>
        <v>6</v>
      </c>
      <c r="Q631" s="17">
        <f>+'Merkez Stok'!C9</f>
        <v>0</v>
      </c>
      <c r="R631" s="5">
        <v>32</v>
      </c>
      <c r="S631" s="5">
        <v>0.315</v>
      </c>
      <c r="T631" s="24">
        <f t="shared" si="140"/>
        <v>10.08</v>
      </c>
      <c r="U631" s="38">
        <v>32</v>
      </c>
      <c r="V631" s="30"/>
    </row>
    <row r="632" spans="2:22" ht="15" customHeight="1">
      <c r="B632" s="9">
        <f t="shared" si="141"/>
        <v>7</v>
      </c>
      <c r="C632" s="17">
        <f>+'Merkez Stok'!C10</f>
        <v>0</v>
      </c>
      <c r="D632" s="5">
        <v>288</v>
      </c>
      <c r="E632" s="5">
        <v>0.3</v>
      </c>
      <c r="F632" s="24">
        <f t="shared" si="138"/>
        <v>86.399999999999991</v>
      </c>
      <c r="G632" s="30">
        <v>288</v>
      </c>
      <c r="I632" s="9">
        <f t="shared" si="142"/>
        <v>7</v>
      </c>
      <c r="J632" s="17">
        <f>+'Merkez Stok'!C10</f>
        <v>0</v>
      </c>
      <c r="K632" s="5">
        <v>24</v>
      </c>
      <c r="L632" s="5">
        <v>0.315</v>
      </c>
      <c r="M632" s="24">
        <f t="shared" si="139"/>
        <v>7.5600000000000005</v>
      </c>
      <c r="N632" s="30">
        <v>24</v>
      </c>
      <c r="O632" s="34"/>
      <c r="P632" s="9">
        <f t="shared" si="143"/>
        <v>7</v>
      </c>
      <c r="Q632" s="17">
        <f>+'Merkez Stok'!C10</f>
        <v>0</v>
      </c>
      <c r="R632" s="5">
        <v>32</v>
      </c>
      <c r="S632" s="5">
        <v>0.315</v>
      </c>
      <c r="T632" s="24">
        <f t="shared" si="140"/>
        <v>10.08</v>
      </c>
      <c r="U632" s="38">
        <v>32</v>
      </c>
      <c r="V632" s="30"/>
    </row>
    <row r="633" spans="2:22" ht="15" customHeight="1">
      <c r="B633" s="9">
        <f t="shared" si="141"/>
        <v>8</v>
      </c>
      <c r="C633" s="17">
        <f>+'Merkez Stok'!C11</f>
        <v>0</v>
      </c>
      <c r="D633" s="5">
        <v>150</v>
      </c>
      <c r="E633" s="5">
        <v>1.0449999999999999</v>
      </c>
      <c r="F633" s="24">
        <f t="shared" si="138"/>
        <v>156.75</v>
      </c>
      <c r="G633" s="30">
        <v>150</v>
      </c>
      <c r="I633" s="9">
        <f t="shared" si="142"/>
        <v>8</v>
      </c>
      <c r="J633" s="17">
        <f>+'Merkez Stok'!C11</f>
        <v>0</v>
      </c>
      <c r="K633" s="5">
        <v>12</v>
      </c>
      <c r="L633" s="5">
        <v>0.99</v>
      </c>
      <c r="M633" s="24">
        <f t="shared" si="139"/>
        <v>11.879999999999999</v>
      </c>
      <c r="N633" s="30">
        <v>12</v>
      </c>
      <c r="O633" s="34"/>
      <c r="P633" s="9">
        <f t="shared" si="143"/>
        <v>8</v>
      </c>
      <c r="Q633" s="17">
        <f>+'Merkez Stok'!C11</f>
        <v>0</v>
      </c>
      <c r="R633" s="5">
        <v>30</v>
      </c>
      <c r="S633" s="5">
        <v>0.99</v>
      </c>
      <c r="T633" s="24">
        <f t="shared" si="140"/>
        <v>29.7</v>
      </c>
      <c r="U633" s="38">
        <v>30</v>
      </c>
      <c r="V633" s="30"/>
    </row>
    <row r="634" spans="2:22" ht="15" customHeight="1">
      <c r="B634" s="9">
        <f t="shared" si="141"/>
        <v>9</v>
      </c>
      <c r="C634" s="17">
        <f>+'Merkez Stok'!C12</f>
        <v>0</v>
      </c>
      <c r="D634" s="5">
        <v>60</v>
      </c>
      <c r="E634" s="5">
        <v>2.66</v>
      </c>
      <c r="F634" s="24">
        <f t="shared" si="138"/>
        <v>159.60000000000002</v>
      </c>
      <c r="G634" s="30">
        <v>60</v>
      </c>
      <c r="I634" s="9">
        <f t="shared" si="142"/>
        <v>9</v>
      </c>
      <c r="J634" s="17">
        <f>+'Merkez Stok'!C12</f>
        <v>0</v>
      </c>
      <c r="K634" s="5">
        <v>12</v>
      </c>
      <c r="L634" s="5">
        <v>2.52</v>
      </c>
      <c r="M634" s="24">
        <f t="shared" si="139"/>
        <v>30.240000000000002</v>
      </c>
      <c r="N634" s="30">
        <v>12</v>
      </c>
      <c r="O634" s="34"/>
      <c r="P634" s="9">
        <f t="shared" si="143"/>
        <v>9</v>
      </c>
      <c r="Q634" s="17">
        <f>+'Merkez Stok'!C12</f>
        <v>0</v>
      </c>
      <c r="R634" s="5">
        <v>12</v>
      </c>
      <c r="S634" s="5">
        <v>2.52</v>
      </c>
      <c r="T634" s="24">
        <f t="shared" si="140"/>
        <v>30.240000000000002</v>
      </c>
      <c r="U634" s="38">
        <v>12</v>
      </c>
      <c r="V634" s="30"/>
    </row>
    <row r="635" spans="2:22" ht="15" customHeight="1">
      <c r="B635" s="9">
        <f t="shared" si="141"/>
        <v>10</v>
      </c>
      <c r="C635" s="17">
        <f>+'Merkez Stok'!C13</f>
        <v>0</v>
      </c>
      <c r="D635" s="5">
        <v>20</v>
      </c>
      <c r="E635" s="5">
        <v>9.5</v>
      </c>
      <c r="F635" s="24">
        <f t="shared" si="138"/>
        <v>190</v>
      </c>
      <c r="G635" s="30">
        <v>20</v>
      </c>
      <c r="I635" s="9">
        <f t="shared" si="142"/>
        <v>10</v>
      </c>
      <c r="J635" s="17">
        <f>+'Merkez Stok'!C13</f>
        <v>0</v>
      </c>
      <c r="K635" s="5"/>
      <c r="L635" s="5"/>
      <c r="M635" s="24">
        <f t="shared" si="139"/>
        <v>0</v>
      </c>
      <c r="N635" s="30"/>
      <c r="O635" s="34"/>
      <c r="P635" s="9">
        <f t="shared" si="143"/>
        <v>10</v>
      </c>
      <c r="Q635" s="17">
        <f>+'Merkez Stok'!C13</f>
        <v>0</v>
      </c>
      <c r="R635" s="5">
        <v>4</v>
      </c>
      <c r="S635" s="5">
        <v>9</v>
      </c>
      <c r="T635" s="24">
        <f t="shared" si="140"/>
        <v>36</v>
      </c>
      <c r="U635" s="38">
        <v>4</v>
      </c>
      <c r="V635" s="30"/>
    </row>
    <row r="636" spans="2:22" ht="15" customHeight="1">
      <c r="B636" s="9">
        <f t="shared" si="141"/>
        <v>11</v>
      </c>
      <c r="C636" s="17">
        <f>+'Merkez Stok'!C14</f>
        <v>0</v>
      </c>
      <c r="D636" s="5">
        <v>10</v>
      </c>
      <c r="E636" s="5">
        <v>15.2</v>
      </c>
      <c r="F636" s="24">
        <f t="shared" si="138"/>
        <v>152</v>
      </c>
      <c r="G636" s="30">
        <v>10</v>
      </c>
      <c r="I636" s="9">
        <f t="shared" si="142"/>
        <v>11</v>
      </c>
      <c r="J636" s="17">
        <f>+'Merkez Stok'!C14</f>
        <v>0</v>
      </c>
      <c r="K636" s="5"/>
      <c r="L636" s="5"/>
      <c r="M636" s="24">
        <f t="shared" si="139"/>
        <v>0</v>
      </c>
      <c r="N636" s="30"/>
      <c r="O636" s="34"/>
      <c r="P636" s="9">
        <f t="shared" si="143"/>
        <v>11</v>
      </c>
      <c r="Q636" s="17">
        <f>+'Merkez Stok'!C14</f>
        <v>0</v>
      </c>
      <c r="R636" s="5">
        <v>2</v>
      </c>
      <c r="S636" s="5">
        <v>14.4</v>
      </c>
      <c r="T636" s="24">
        <f t="shared" si="140"/>
        <v>28.8</v>
      </c>
      <c r="U636" s="38">
        <v>2</v>
      </c>
      <c r="V636" s="30"/>
    </row>
    <row r="637" spans="2:22" ht="15" customHeight="1">
      <c r="B637" s="9">
        <f t="shared" si="141"/>
        <v>12</v>
      </c>
      <c r="C637" s="17">
        <f>+'Merkez Stok'!C15</f>
        <v>0</v>
      </c>
      <c r="D637" s="5"/>
      <c r="E637" s="5"/>
      <c r="F637" s="24">
        <f t="shared" si="138"/>
        <v>0</v>
      </c>
      <c r="G637" s="30"/>
      <c r="I637" s="9">
        <f t="shared" si="142"/>
        <v>12</v>
      </c>
      <c r="J637" s="17">
        <f>+'Merkez Stok'!C15</f>
        <v>0</v>
      </c>
      <c r="K637" s="5"/>
      <c r="L637" s="5"/>
      <c r="M637" s="24">
        <f t="shared" si="139"/>
        <v>0</v>
      </c>
      <c r="N637" s="30"/>
      <c r="O637" s="34"/>
      <c r="P637" s="9">
        <f t="shared" si="143"/>
        <v>12</v>
      </c>
      <c r="Q637" s="17">
        <f>+'Merkez Stok'!C15</f>
        <v>0</v>
      </c>
      <c r="R637" s="5">
        <v>5</v>
      </c>
      <c r="S637" s="5">
        <v>8.1</v>
      </c>
      <c r="T637" s="24">
        <f t="shared" si="140"/>
        <v>40.5</v>
      </c>
      <c r="U637" s="38">
        <v>5</v>
      </c>
      <c r="V637" s="30"/>
    </row>
    <row r="638" spans="2:22" ht="15" customHeight="1">
      <c r="B638" s="9">
        <f t="shared" si="141"/>
        <v>13</v>
      </c>
      <c r="C638" s="17">
        <f>+'Merkez Stok'!C16</f>
        <v>0</v>
      </c>
      <c r="D638" s="5"/>
      <c r="E638" s="5"/>
      <c r="F638" s="24">
        <f t="shared" si="138"/>
        <v>0</v>
      </c>
      <c r="G638" s="30"/>
      <c r="I638" s="9">
        <f t="shared" si="142"/>
        <v>13</v>
      </c>
      <c r="J638" s="17">
        <f>+'Merkez Stok'!C16</f>
        <v>0</v>
      </c>
      <c r="K638" s="5"/>
      <c r="L638" s="5"/>
      <c r="M638" s="24">
        <f t="shared" si="139"/>
        <v>0</v>
      </c>
      <c r="N638" s="30"/>
      <c r="O638" s="34"/>
      <c r="P638" s="9">
        <f t="shared" si="143"/>
        <v>13</v>
      </c>
      <c r="Q638" s="17">
        <f>+'Merkez Stok'!C16</f>
        <v>0</v>
      </c>
      <c r="R638" s="5">
        <v>5</v>
      </c>
      <c r="S638" s="5">
        <v>10.8</v>
      </c>
      <c r="T638" s="24">
        <f t="shared" si="140"/>
        <v>54</v>
      </c>
      <c r="U638" s="38">
        <v>5</v>
      </c>
      <c r="V638" s="30"/>
    </row>
    <row r="639" spans="2:22" ht="15" customHeight="1">
      <c r="B639" s="9">
        <f t="shared" si="141"/>
        <v>14</v>
      </c>
      <c r="C639" s="17">
        <f>+'Merkez Stok'!C17</f>
        <v>0</v>
      </c>
      <c r="D639" s="5"/>
      <c r="E639" s="5"/>
      <c r="F639" s="24">
        <f t="shared" si="138"/>
        <v>0</v>
      </c>
      <c r="G639" s="30"/>
      <c r="I639" s="9">
        <f t="shared" si="142"/>
        <v>14</v>
      </c>
      <c r="J639" s="17">
        <f>+'Merkez Stok'!C17</f>
        <v>0</v>
      </c>
      <c r="K639" s="5"/>
      <c r="L639" s="5"/>
      <c r="M639" s="24">
        <f t="shared" si="139"/>
        <v>0</v>
      </c>
      <c r="N639" s="30"/>
      <c r="O639" s="34"/>
      <c r="P639" s="9">
        <f t="shared" si="143"/>
        <v>14</v>
      </c>
      <c r="Q639" s="17">
        <f>+'Merkez Stok'!C17</f>
        <v>0</v>
      </c>
      <c r="R639" s="5">
        <v>5</v>
      </c>
      <c r="S639" s="5">
        <v>10.8</v>
      </c>
      <c r="T639" s="24">
        <f t="shared" si="140"/>
        <v>54</v>
      </c>
      <c r="U639" s="38">
        <v>5</v>
      </c>
      <c r="V639" s="30"/>
    </row>
    <row r="640" spans="2:22" ht="15" customHeight="1">
      <c r="B640" s="9">
        <f t="shared" si="141"/>
        <v>15</v>
      </c>
      <c r="C640" s="17">
        <f>+'Merkez Stok'!C18</f>
        <v>0</v>
      </c>
      <c r="D640" s="5"/>
      <c r="E640" s="5"/>
      <c r="F640" s="24">
        <f t="shared" si="138"/>
        <v>0</v>
      </c>
      <c r="G640" s="30"/>
      <c r="I640" s="9">
        <f t="shared" si="142"/>
        <v>15</v>
      </c>
      <c r="J640" s="17">
        <f>+'Merkez Stok'!C18</f>
        <v>0</v>
      </c>
      <c r="K640" s="5"/>
      <c r="L640" s="5"/>
      <c r="M640" s="24">
        <f t="shared" si="139"/>
        <v>0</v>
      </c>
      <c r="N640" s="30"/>
      <c r="O640" s="34"/>
      <c r="P640" s="9">
        <f t="shared" si="143"/>
        <v>15</v>
      </c>
      <c r="Q640" s="17">
        <f>+'Merkez Stok'!C18</f>
        <v>0</v>
      </c>
      <c r="R640" s="5">
        <v>5</v>
      </c>
      <c r="S640" s="5">
        <v>9.92</v>
      </c>
      <c r="T640" s="24">
        <f t="shared" si="140"/>
        <v>49.6</v>
      </c>
      <c r="U640" s="38">
        <v>5</v>
      </c>
      <c r="V640" s="30"/>
    </row>
    <row r="641" spans="2:22" ht="15" customHeight="1">
      <c r="B641" s="9">
        <f t="shared" si="141"/>
        <v>16</v>
      </c>
      <c r="C641" s="17">
        <f>+'Merkez Stok'!C19</f>
        <v>0</v>
      </c>
      <c r="D641" s="5"/>
      <c r="E641" s="5"/>
      <c r="F641" s="24">
        <f t="shared" si="138"/>
        <v>0</v>
      </c>
      <c r="G641" s="30"/>
      <c r="I641" s="9">
        <f t="shared" si="142"/>
        <v>16</v>
      </c>
      <c r="J641" s="17">
        <f>+'Merkez Stok'!C19</f>
        <v>0</v>
      </c>
      <c r="K641" s="5"/>
      <c r="L641" s="5"/>
      <c r="M641" s="24">
        <f t="shared" si="139"/>
        <v>0</v>
      </c>
      <c r="N641" s="30"/>
      <c r="O641" s="34"/>
      <c r="P641" s="9">
        <f t="shared" si="143"/>
        <v>16</v>
      </c>
      <c r="Q641" s="17">
        <f>+'Merkez Stok'!C19</f>
        <v>0</v>
      </c>
      <c r="R641" s="5">
        <v>24</v>
      </c>
      <c r="S641" s="5">
        <v>2.16</v>
      </c>
      <c r="T641" s="24">
        <f t="shared" si="140"/>
        <v>51.84</v>
      </c>
      <c r="U641" s="38">
        <v>24</v>
      </c>
      <c r="V641" s="30"/>
    </row>
    <row r="642" spans="2:22" ht="15" customHeight="1">
      <c r="B642" s="9">
        <f t="shared" si="141"/>
        <v>17</v>
      </c>
      <c r="C642" s="17">
        <f>+'Merkez Stok'!C20</f>
        <v>0</v>
      </c>
      <c r="D642" s="5"/>
      <c r="E642" s="5"/>
      <c r="F642" s="24">
        <f t="shared" si="138"/>
        <v>0</v>
      </c>
      <c r="G642" s="30"/>
      <c r="I642" s="9">
        <f t="shared" si="142"/>
        <v>17</v>
      </c>
      <c r="J642" s="17">
        <f>+'Merkez Stok'!C20</f>
        <v>0</v>
      </c>
      <c r="K642" s="5"/>
      <c r="L642" s="5"/>
      <c r="M642" s="24">
        <f t="shared" si="139"/>
        <v>0</v>
      </c>
      <c r="N642" s="30"/>
      <c r="O642" s="34"/>
      <c r="P642" s="9">
        <f t="shared" si="143"/>
        <v>17</v>
      </c>
      <c r="Q642" s="17">
        <f>+'Merkez Stok'!C20</f>
        <v>0</v>
      </c>
      <c r="R642" s="5">
        <v>36</v>
      </c>
      <c r="S642" s="5">
        <v>1.8</v>
      </c>
      <c r="T642" s="24">
        <f t="shared" si="140"/>
        <v>64.8</v>
      </c>
      <c r="U642" s="38">
        <v>36</v>
      </c>
      <c r="V642" s="30"/>
    </row>
    <row r="643" spans="2:22" ht="15" customHeight="1">
      <c r="B643" s="9">
        <f t="shared" si="141"/>
        <v>18</v>
      </c>
      <c r="C643" s="17">
        <f>+'Merkez Stok'!C21</f>
        <v>0</v>
      </c>
      <c r="D643" s="5"/>
      <c r="E643" s="5"/>
      <c r="F643" s="24">
        <f t="shared" si="138"/>
        <v>0</v>
      </c>
      <c r="G643" s="30"/>
      <c r="I643" s="9">
        <f t="shared" si="142"/>
        <v>18</v>
      </c>
      <c r="J643" s="17">
        <f>+'Merkez Stok'!C21</f>
        <v>0</v>
      </c>
      <c r="K643" s="5">
        <v>24</v>
      </c>
      <c r="L643" s="5">
        <v>0.18</v>
      </c>
      <c r="M643" s="24">
        <f t="shared" si="139"/>
        <v>4.32</v>
      </c>
      <c r="N643" s="30">
        <v>24</v>
      </c>
      <c r="O643" s="34"/>
      <c r="P643" s="9">
        <f t="shared" si="143"/>
        <v>18</v>
      </c>
      <c r="Q643" s="17">
        <f>+'Merkez Stok'!C21</f>
        <v>0</v>
      </c>
      <c r="R643" s="5">
        <v>288</v>
      </c>
      <c r="S643" s="5">
        <v>0.18</v>
      </c>
      <c r="T643" s="24">
        <f t="shared" si="140"/>
        <v>51.839999999999996</v>
      </c>
      <c r="U643" s="38">
        <v>288</v>
      </c>
      <c r="V643" s="30"/>
    </row>
    <row r="644" spans="2:22" ht="15" customHeight="1">
      <c r="B644" s="9">
        <f t="shared" si="141"/>
        <v>19</v>
      </c>
      <c r="C644" s="17">
        <f>+'Merkez Stok'!C22</f>
        <v>0</v>
      </c>
      <c r="D644" s="5"/>
      <c r="E644" s="5"/>
      <c r="F644" s="24">
        <f t="shared" si="138"/>
        <v>0</v>
      </c>
      <c r="G644" s="30"/>
      <c r="I644" s="9">
        <f t="shared" si="142"/>
        <v>19</v>
      </c>
      <c r="J644" s="17">
        <f>+'Merkez Stok'!C22</f>
        <v>0</v>
      </c>
      <c r="K644" s="5"/>
      <c r="L644" s="5"/>
      <c r="M644" s="24">
        <f t="shared" si="139"/>
        <v>0</v>
      </c>
      <c r="N644" s="30"/>
      <c r="O644" s="34"/>
      <c r="P644" s="9">
        <f t="shared" si="143"/>
        <v>19</v>
      </c>
      <c r="Q644" s="17">
        <f>+'Merkez Stok'!C22</f>
        <v>0</v>
      </c>
      <c r="R644" s="5"/>
      <c r="S644" s="5"/>
      <c r="T644" s="24">
        <f t="shared" si="140"/>
        <v>0</v>
      </c>
      <c r="U644" s="38"/>
      <c r="V644" s="30"/>
    </row>
    <row r="645" spans="2:22" ht="15" customHeight="1" thickBot="1">
      <c r="B645" s="18">
        <f t="shared" si="141"/>
        <v>20</v>
      </c>
      <c r="C645" s="17">
        <f>+'Merkez Stok'!C23</f>
        <v>0</v>
      </c>
      <c r="D645" s="20"/>
      <c r="E645" s="20"/>
      <c r="F645" s="25">
        <f t="shared" si="138"/>
        <v>0</v>
      </c>
      <c r="G645" s="30"/>
      <c r="I645" s="18">
        <f t="shared" si="142"/>
        <v>20</v>
      </c>
      <c r="J645" s="17">
        <f>+'Merkez Stok'!C23</f>
        <v>0</v>
      </c>
      <c r="K645" s="20"/>
      <c r="L645" s="20"/>
      <c r="M645" s="25">
        <f t="shared" si="139"/>
        <v>0</v>
      </c>
      <c r="N645" s="30"/>
      <c r="O645" s="34"/>
      <c r="P645" s="18">
        <f t="shared" si="143"/>
        <v>20</v>
      </c>
      <c r="Q645" s="17">
        <f>+'Merkez Stok'!C23</f>
        <v>0</v>
      </c>
      <c r="R645" s="20"/>
      <c r="S645" s="20"/>
      <c r="T645" s="25">
        <f t="shared" si="140"/>
        <v>0</v>
      </c>
      <c r="U645" s="38"/>
      <c r="V645" s="30"/>
    </row>
    <row r="646" spans="2:22" ht="22.5" customHeight="1" thickBot="1">
      <c r="B646" s="151" t="s">
        <v>8</v>
      </c>
      <c r="C646" s="152"/>
      <c r="D646" s="22">
        <f>SUM(D626:D645)</f>
        <v>2310</v>
      </c>
      <c r="E646" s="22">
        <f>SUM(E626:E645)</f>
        <v>33.754999999999995</v>
      </c>
      <c r="F646" s="26">
        <f>SUM(F626:F645)</f>
        <v>2675.55</v>
      </c>
      <c r="G646" s="23">
        <f>SUM(G626:G645)</f>
        <v>2310</v>
      </c>
      <c r="I646" s="151" t="s">
        <v>8</v>
      </c>
      <c r="J646" s="152"/>
      <c r="K646" s="22">
        <f>SUM(K626:K645)</f>
        <v>120</v>
      </c>
      <c r="L646" s="22">
        <f>SUM(L626:L645)</f>
        <v>4.6349999999999998</v>
      </c>
      <c r="M646" s="26">
        <f>SUM(M626:M645)</f>
        <v>69.12</v>
      </c>
      <c r="N646" s="23">
        <f>SUM(N626:N645)</f>
        <v>120</v>
      </c>
      <c r="O646" s="37"/>
      <c r="P646" s="151" t="s">
        <v>8</v>
      </c>
      <c r="Q646" s="152"/>
      <c r="R646" s="22">
        <f>SUM(R626:R645)</f>
        <v>512</v>
      </c>
      <c r="S646" s="22">
        <f>SUM(S626:S645)</f>
        <v>71.614999999999995</v>
      </c>
      <c r="T646" s="26">
        <f>SUM(T626:T645)</f>
        <v>521.56000000000006</v>
      </c>
      <c r="U646" s="26">
        <f>SUM(U626:U645)</f>
        <v>512</v>
      </c>
      <c r="V646" s="23">
        <f>SUM(V626:V645)</f>
        <v>0</v>
      </c>
    </row>
    <row r="647" spans="2:22" ht="22.5" customHeight="1" thickBot="1">
      <c r="B647" s="145" t="s">
        <v>28</v>
      </c>
      <c r="C647" s="146"/>
      <c r="D647" s="146"/>
      <c r="E647" s="146"/>
      <c r="F647" s="27">
        <v>18</v>
      </c>
      <c r="G647" s="31"/>
      <c r="I647" s="145" t="s">
        <v>28</v>
      </c>
      <c r="J647" s="146"/>
      <c r="K647" s="146"/>
      <c r="L647" s="146"/>
      <c r="M647" s="27"/>
      <c r="N647" s="31"/>
      <c r="O647" s="36"/>
      <c r="P647" s="145" t="s">
        <v>28</v>
      </c>
      <c r="Q647" s="146"/>
      <c r="R647" s="146"/>
      <c r="S647" s="146"/>
      <c r="T647" s="27"/>
      <c r="U647" s="39"/>
      <c r="V647" s="31"/>
    </row>
    <row r="650" spans="2:22" ht="16.5" customHeight="1" thickBot="1">
      <c r="B650" s="32">
        <f>+B623+1</f>
        <v>42454</v>
      </c>
    </row>
    <row r="651" spans="2:22" ht="24" customHeight="1" thickBot="1">
      <c r="B651" s="148" t="s">
        <v>20</v>
      </c>
      <c r="C651" s="149"/>
      <c r="D651" s="149"/>
      <c r="E651" s="149"/>
      <c r="F651" s="149"/>
      <c r="G651" s="150"/>
      <c r="I651" s="148" t="s">
        <v>21</v>
      </c>
      <c r="J651" s="149"/>
      <c r="K651" s="149"/>
      <c r="L651" s="149"/>
      <c r="M651" s="149"/>
      <c r="N651" s="150"/>
      <c r="O651" s="35"/>
      <c r="P651" s="148" t="s">
        <v>22</v>
      </c>
      <c r="Q651" s="149"/>
      <c r="R651" s="149"/>
      <c r="S651" s="149"/>
      <c r="T651" s="149"/>
      <c r="U651" s="150"/>
      <c r="V651" s="28"/>
    </row>
    <row r="652" spans="2:22" s="21" customFormat="1" ht="27.75" customHeight="1">
      <c r="B652" s="40" t="s">
        <v>3</v>
      </c>
      <c r="C652" s="41" t="s">
        <v>10</v>
      </c>
      <c r="D652" s="41" t="s">
        <v>23</v>
      </c>
      <c r="E652" s="41" t="s">
        <v>24</v>
      </c>
      <c r="F652" s="42" t="s">
        <v>25</v>
      </c>
      <c r="G652" s="43" t="s">
        <v>26</v>
      </c>
      <c r="I652" s="40" t="s">
        <v>3</v>
      </c>
      <c r="J652" s="41" t="s">
        <v>10</v>
      </c>
      <c r="K652" s="41" t="s">
        <v>23</v>
      </c>
      <c r="L652" s="41" t="s">
        <v>24</v>
      </c>
      <c r="M652" s="42" t="s">
        <v>25</v>
      </c>
      <c r="N652" s="43" t="s">
        <v>26</v>
      </c>
      <c r="O652" s="33"/>
      <c r="P652" s="40" t="s">
        <v>3</v>
      </c>
      <c r="Q652" s="41" t="s">
        <v>10</v>
      </c>
      <c r="R652" s="41" t="s">
        <v>23</v>
      </c>
      <c r="S652" s="41" t="s">
        <v>24</v>
      </c>
      <c r="T652" s="42" t="s">
        <v>25</v>
      </c>
      <c r="U652" s="44" t="s">
        <v>26</v>
      </c>
      <c r="V652" s="29" t="s">
        <v>27</v>
      </c>
    </row>
    <row r="653" spans="2:22" ht="15" customHeight="1">
      <c r="B653" s="9">
        <v>1</v>
      </c>
      <c r="C653" s="17" t="str">
        <f>+'Merkez Stok'!C4</f>
        <v>Z-Katlama 200 eded</v>
      </c>
      <c r="D653" s="5">
        <v>1</v>
      </c>
      <c r="E653" s="5">
        <v>1.55</v>
      </c>
      <c r="F653" s="24">
        <f>+D653*E653</f>
        <v>1.55</v>
      </c>
      <c r="G653" s="30">
        <v>1</v>
      </c>
      <c r="I653" s="9">
        <v>1</v>
      </c>
      <c r="J653" s="17" t="str">
        <f>+'Merkez Stok'!C4</f>
        <v>Z-Katlama 200 eded</v>
      </c>
      <c r="K653" s="5"/>
      <c r="L653" s="5"/>
      <c r="M653" s="24">
        <f>+K653*L653</f>
        <v>0</v>
      </c>
      <c r="N653" s="30"/>
      <c r="O653" s="34"/>
      <c r="P653" s="9">
        <v>1</v>
      </c>
      <c r="Q653" s="17" t="str">
        <f>+'Merkez Stok'!C4</f>
        <v>Z-Katlama 200 eded</v>
      </c>
      <c r="R653" s="5"/>
      <c r="S653" s="5"/>
      <c r="T653" s="24">
        <f>+R653*S653</f>
        <v>0</v>
      </c>
      <c r="U653" s="38"/>
      <c r="V653" s="30"/>
    </row>
    <row r="654" spans="2:22" ht="15" customHeight="1">
      <c r="B654" s="9">
        <f>+B653+1</f>
        <v>2</v>
      </c>
      <c r="C654" s="17">
        <f>+'Merkez Stok'!C5</f>
        <v>0</v>
      </c>
      <c r="D654" s="5">
        <v>1</v>
      </c>
      <c r="E654" s="5">
        <v>1.5</v>
      </c>
      <c r="F654" s="24">
        <f t="shared" ref="F654:F672" si="144">+D654*E654</f>
        <v>1.5</v>
      </c>
      <c r="G654" s="30">
        <v>1</v>
      </c>
      <c r="I654" s="9">
        <f>+I653+1</f>
        <v>2</v>
      </c>
      <c r="J654" s="17">
        <f>+'Merkez Stok'!C5</f>
        <v>0</v>
      </c>
      <c r="K654" s="5"/>
      <c r="L654" s="5"/>
      <c r="M654" s="24">
        <f t="shared" ref="M654:M672" si="145">+K654*L654</f>
        <v>0</v>
      </c>
      <c r="N654" s="30"/>
      <c r="O654" s="34"/>
      <c r="P654" s="9">
        <f>+P653+1</f>
        <v>2</v>
      </c>
      <c r="Q654" s="17">
        <f>+'Merkez Stok'!C5</f>
        <v>0</v>
      </c>
      <c r="R654" s="5"/>
      <c r="S654" s="5"/>
      <c r="T654" s="24">
        <f t="shared" ref="T654:T672" si="146">+R654*S654</f>
        <v>0</v>
      </c>
      <c r="U654" s="38"/>
      <c r="V654" s="30"/>
    </row>
    <row r="655" spans="2:22" ht="15" customHeight="1">
      <c r="B655" s="9">
        <f t="shared" ref="B655:B672" si="147">+B654+1</f>
        <v>3</v>
      </c>
      <c r="C655" s="17">
        <f>+'Merkez Stok'!C6</f>
        <v>0</v>
      </c>
      <c r="D655" s="5"/>
      <c r="E655" s="5"/>
      <c r="F655" s="24">
        <f t="shared" si="144"/>
        <v>0</v>
      </c>
      <c r="G655" s="30"/>
      <c r="I655" s="9">
        <f t="shared" ref="I655:I672" si="148">+I654+1</f>
        <v>3</v>
      </c>
      <c r="J655" s="17">
        <f>+'Merkez Stok'!C6</f>
        <v>0</v>
      </c>
      <c r="K655" s="5"/>
      <c r="L655" s="5"/>
      <c r="M655" s="24">
        <f t="shared" si="145"/>
        <v>0</v>
      </c>
      <c r="N655" s="30"/>
      <c r="O655" s="34"/>
      <c r="P655" s="9">
        <f t="shared" ref="P655:P672" si="149">+P654+1</f>
        <v>3</v>
      </c>
      <c r="Q655" s="17">
        <f>+'Merkez Stok'!C6</f>
        <v>0</v>
      </c>
      <c r="R655" s="5"/>
      <c r="S655" s="5"/>
      <c r="T655" s="24">
        <f t="shared" si="146"/>
        <v>0</v>
      </c>
      <c r="U655" s="38"/>
      <c r="V655" s="30"/>
    </row>
    <row r="656" spans="2:22" ht="15" customHeight="1">
      <c r="B656" s="9">
        <f t="shared" si="147"/>
        <v>4</v>
      </c>
      <c r="C656" s="17">
        <f>+'Merkez Stok'!C7</f>
        <v>0</v>
      </c>
      <c r="D656" s="5">
        <v>13</v>
      </c>
      <c r="E656" s="5">
        <v>3.3</v>
      </c>
      <c r="F656" s="24">
        <f t="shared" si="144"/>
        <v>42.9</v>
      </c>
      <c r="G656" s="30">
        <v>12</v>
      </c>
      <c r="I656" s="9">
        <f t="shared" si="148"/>
        <v>4</v>
      </c>
      <c r="J656" s="17">
        <f>+'Merkez Stok'!C7</f>
        <v>0</v>
      </c>
      <c r="K656" s="5"/>
      <c r="L656" s="5"/>
      <c r="M656" s="24">
        <f t="shared" si="145"/>
        <v>0</v>
      </c>
      <c r="N656" s="30"/>
      <c r="O656" s="34"/>
      <c r="P656" s="9">
        <f t="shared" si="149"/>
        <v>4</v>
      </c>
      <c r="Q656" s="17">
        <f>+'Merkez Stok'!C7</f>
        <v>0</v>
      </c>
      <c r="R656" s="5"/>
      <c r="S656" s="5"/>
      <c r="T656" s="24">
        <f t="shared" si="146"/>
        <v>0</v>
      </c>
      <c r="U656" s="38"/>
      <c r="V656" s="30"/>
    </row>
    <row r="657" spans="2:22" ht="15" customHeight="1">
      <c r="B657" s="9">
        <f t="shared" si="147"/>
        <v>5</v>
      </c>
      <c r="C657" s="17">
        <f>+'Merkez Stok'!C8</f>
        <v>0</v>
      </c>
      <c r="D657" s="5">
        <v>1</v>
      </c>
      <c r="E657" s="5">
        <v>0.37</v>
      </c>
      <c r="F657" s="24">
        <f t="shared" si="144"/>
        <v>0.37</v>
      </c>
      <c r="G657" s="30">
        <v>1</v>
      </c>
      <c r="I657" s="9">
        <f t="shared" si="148"/>
        <v>5</v>
      </c>
      <c r="J657" s="17">
        <f>+'Merkez Stok'!C8</f>
        <v>0</v>
      </c>
      <c r="K657" s="5"/>
      <c r="L657" s="5"/>
      <c r="M657" s="24">
        <f t="shared" si="145"/>
        <v>0</v>
      </c>
      <c r="N657" s="30"/>
      <c r="O657" s="34"/>
      <c r="P657" s="9">
        <f t="shared" si="149"/>
        <v>5</v>
      </c>
      <c r="Q657" s="17">
        <f>+'Merkez Stok'!C8</f>
        <v>0</v>
      </c>
      <c r="R657" s="5"/>
      <c r="S657" s="5"/>
      <c r="T657" s="24">
        <f t="shared" si="146"/>
        <v>0</v>
      </c>
      <c r="U657" s="38"/>
      <c r="V657" s="30"/>
    </row>
    <row r="658" spans="2:22" ht="15" customHeight="1">
      <c r="B658" s="9">
        <f t="shared" si="147"/>
        <v>6</v>
      </c>
      <c r="C658" s="17">
        <f>+'Merkez Stok'!C9</f>
        <v>0</v>
      </c>
      <c r="D658" s="5">
        <v>1</v>
      </c>
      <c r="E658" s="5">
        <v>0.37</v>
      </c>
      <c r="F658" s="24">
        <f t="shared" si="144"/>
        <v>0.37</v>
      </c>
      <c r="G658" s="30">
        <v>1</v>
      </c>
      <c r="I658" s="9">
        <f t="shared" si="148"/>
        <v>6</v>
      </c>
      <c r="J658" s="17">
        <f>+'Merkez Stok'!C9</f>
        <v>0</v>
      </c>
      <c r="K658" s="5"/>
      <c r="L658" s="5"/>
      <c r="M658" s="24">
        <f t="shared" si="145"/>
        <v>0</v>
      </c>
      <c r="N658" s="30"/>
      <c r="O658" s="34"/>
      <c r="P658" s="9">
        <f t="shared" si="149"/>
        <v>6</v>
      </c>
      <c r="Q658" s="17">
        <f>+'Merkez Stok'!C9</f>
        <v>0</v>
      </c>
      <c r="R658" s="5"/>
      <c r="S658" s="5"/>
      <c r="T658" s="24">
        <f t="shared" si="146"/>
        <v>0</v>
      </c>
      <c r="U658" s="38"/>
      <c r="V658" s="30"/>
    </row>
    <row r="659" spans="2:22" ht="15" customHeight="1">
      <c r="B659" s="9">
        <f t="shared" si="147"/>
        <v>7</v>
      </c>
      <c r="C659" s="17">
        <f>+'Merkez Stok'!C10</f>
        <v>0</v>
      </c>
      <c r="D659" s="5">
        <v>1</v>
      </c>
      <c r="E659" s="5">
        <v>0.37</v>
      </c>
      <c r="F659" s="24">
        <f t="shared" si="144"/>
        <v>0.37</v>
      </c>
      <c r="G659" s="30">
        <v>1</v>
      </c>
      <c r="I659" s="9">
        <f t="shared" si="148"/>
        <v>7</v>
      </c>
      <c r="J659" s="17">
        <f>+'Merkez Stok'!C10</f>
        <v>0</v>
      </c>
      <c r="K659" s="5"/>
      <c r="L659" s="5"/>
      <c r="M659" s="24">
        <f t="shared" si="145"/>
        <v>0</v>
      </c>
      <c r="N659" s="30"/>
      <c r="O659" s="34"/>
      <c r="P659" s="9">
        <f t="shared" si="149"/>
        <v>7</v>
      </c>
      <c r="Q659" s="17">
        <f>+'Merkez Stok'!C10</f>
        <v>0</v>
      </c>
      <c r="R659" s="5"/>
      <c r="S659" s="5"/>
      <c r="T659" s="24">
        <f t="shared" si="146"/>
        <v>0</v>
      </c>
      <c r="U659" s="38"/>
      <c r="V659" s="30"/>
    </row>
    <row r="660" spans="2:22" ht="15" customHeight="1">
      <c r="B660" s="9">
        <f t="shared" si="147"/>
        <v>8</v>
      </c>
      <c r="C660" s="17">
        <f>+'Merkez Stok'!C11</f>
        <v>0</v>
      </c>
      <c r="D660" s="5">
        <v>1</v>
      </c>
      <c r="E660" s="5">
        <v>1.1000000000000001</v>
      </c>
      <c r="F660" s="24">
        <f t="shared" si="144"/>
        <v>1.1000000000000001</v>
      </c>
      <c r="G660" s="30">
        <v>1</v>
      </c>
      <c r="I660" s="9">
        <f t="shared" si="148"/>
        <v>8</v>
      </c>
      <c r="J660" s="17">
        <f>+'Merkez Stok'!C11</f>
        <v>0</v>
      </c>
      <c r="K660" s="5"/>
      <c r="L660" s="5"/>
      <c r="M660" s="24">
        <f t="shared" si="145"/>
        <v>0</v>
      </c>
      <c r="N660" s="30"/>
      <c r="O660" s="34"/>
      <c r="P660" s="9">
        <f t="shared" si="149"/>
        <v>8</v>
      </c>
      <c r="Q660" s="17">
        <f>+'Merkez Stok'!C11</f>
        <v>0</v>
      </c>
      <c r="R660" s="5"/>
      <c r="S660" s="5"/>
      <c r="T660" s="24">
        <f t="shared" si="146"/>
        <v>0</v>
      </c>
      <c r="U660" s="38"/>
      <c r="V660" s="30"/>
    </row>
    <row r="661" spans="2:22" ht="15" customHeight="1">
      <c r="B661" s="9">
        <f t="shared" si="147"/>
        <v>9</v>
      </c>
      <c r="C661" s="17">
        <f>+'Merkez Stok'!C12</f>
        <v>0</v>
      </c>
      <c r="D661" s="5">
        <v>1</v>
      </c>
      <c r="E661" s="5">
        <v>2.8</v>
      </c>
      <c r="F661" s="24">
        <f t="shared" si="144"/>
        <v>2.8</v>
      </c>
      <c r="G661" s="30">
        <v>1</v>
      </c>
      <c r="I661" s="9">
        <f t="shared" si="148"/>
        <v>9</v>
      </c>
      <c r="J661" s="17">
        <f>+'Merkez Stok'!C12</f>
        <v>0</v>
      </c>
      <c r="K661" s="5"/>
      <c r="L661" s="5"/>
      <c r="M661" s="24">
        <f t="shared" si="145"/>
        <v>0</v>
      </c>
      <c r="N661" s="30"/>
      <c r="O661" s="34"/>
      <c r="P661" s="9">
        <f t="shared" si="149"/>
        <v>9</v>
      </c>
      <c r="Q661" s="17">
        <f>+'Merkez Stok'!C12</f>
        <v>0</v>
      </c>
      <c r="R661" s="5"/>
      <c r="S661" s="5"/>
      <c r="T661" s="24">
        <f t="shared" si="146"/>
        <v>0</v>
      </c>
      <c r="U661" s="38"/>
      <c r="V661" s="30"/>
    </row>
    <row r="662" spans="2:22" ht="15" customHeight="1">
      <c r="B662" s="9">
        <f t="shared" si="147"/>
        <v>10</v>
      </c>
      <c r="C662" s="17">
        <f>+'Merkez Stok'!C13</f>
        <v>0</v>
      </c>
      <c r="D662" s="5">
        <v>1</v>
      </c>
      <c r="E662" s="5">
        <v>10</v>
      </c>
      <c r="F662" s="24">
        <f t="shared" si="144"/>
        <v>10</v>
      </c>
      <c r="G662" s="30">
        <v>1</v>
      </c>
      <c r="I662" s="9">
        <f t="shared" si="148"/>
        <v>10</v>
      </c>
      <c r="J662" s="17">
        <f>+'Merkez Stok'!C13</f>
        <v>0</v>
      </c>
      <c r="K662" s="5"/>
      <c r="L662" s="5"/>
      <c r="M662" s="24">
        <f t="shared" si="145"/>
        <v>0</v>
      </c>
      <c r="N662" s="30"/>
      <c r="O662" s="34"/>
      <c r="P662" s="9">
        <f t="shared" si="149"/>
        <v>10</v>
      </c>
      <c r="Q662" s="17">
        <f>+'Merkez Stok'!C13</f>
        <v>0</v>
      </c>
      <c r="R662" s="5"/>
      <c r="S662" s="5"/>
      <c r="T662" s="24">
        <f t="shared" si="146"/>
        <v>0</v>
      </c>
      <c r="U662" s="38"/>
      <c r="V662" s="30"/>
    </row>
    <row r="663" spans="2:22" ht="15" customHeight="1">
      <c r="B663" s="9">
        <f t="shared" si="147"/>
        <v>11</v>
      </c>
      <c r="C663" s="17">
        <f>+'Merkez Stok'!C14</f>
        <v>0</v>
      </c>
      <c r="D663" s="5">
        <v>1</v>
      </c>
      <c r="E663" s="5">
        <v>16</v>
      </c>
      <c r="F663" s="24">
        <f t="shared" si="144"/>
        <v>16</v>
      </c>
      <c r="G663" s="30">
        <v>1</v>
      </c>
      <c r="I663" s="9">
        <f t="shared" si="148"/>
        <v>11</v>
      </c>
      <c r="J663" s="17">
        <f>+'Merkez Stok'!C14</f>
        <v>0</v>
      </c>
      <c r="K663" s="5"/>
      <c r="L663" s="5"/>
      <c r="M663" s="24">
        <f t="shared" si="145"/>
        <v>0</v>
      </c>
      <c r="N663" s="30"/>
      <c r="O663" s="34"/>
      <c r="P663" s="9">
        <f t="shared" si="149"/>
        <v>11</v>
      </c>
      <c r="Q663" s="17">
        <f>+'Merkez Stok'!C14</f>
        <v>0</v>
      </c>
      <c r="R663" s="5"/>
      <c r="S663" s="5"/>
      <c r="T663" s="24">
        <f t="shared" si="146"/>
        <v>0</v>
      </c>
      <c r="U663" s="38"/>
      <c r="V663" s="30"/>
    </row>
    <row r="664" spans="2:22" ht="15" customHeight="1">
      <c r="B664" s="9">
        <f t="shared" si="147"/>
        <v>12</v>
      </c>
      <c r="C664" s="17">
        <f>+'Merkez Stok'!C15</f>
        <v>0</v>
      </c>
      <c r="D664" s="5">
        <v>1</v>
      </c>
      <c r="E664" s="5">
        <v>9</v>
      </c>
      <c r="F664" s="24">
        <f t="shared" si="144"/>
        <v>9</v>
      </c>
      <c r="G664" s="30">
        <v>1</v>
      </c>
      <c r="I664" s="9">
        <f t="shared" si="148"/>
        <v>12</v>
      </c>
      <c r="J664" s="17">
        <f>+'Merkez Stok'!C15</f>
        <v>0</v>
      </c>
      <c r="K664" s="5"/>
      <c r="L664" s="5"/>
      <c r="M664" s="24">
        <f t="shared" si="145"/>
        <v>0</v>
      </c>
      <c r="N664" s="30"/>
      <c r="O664" s="34"/>
      <c r="P664" s="9">
        <f t="shared" si="149"/>
        <v>12</v>
      </c>
      <c r="Q664" s="17">
        <f>+'Merkez Stok'!C15</f>
        <v>0</v>
      </c>
      <c r="R664" s="5"/>
      <c r="S664" s="5"/>
      <c r="T664" s="24">
        <f t="shared" si="146"/>
        <v>0</v>
      </c>
      <c r="U664" s="38"/>
      <c r="V664" s="30"/>
    </row>
    <row r="665" spans="2:22" ht="15" customHeight="1">
      <c r="B665" s="9">
        <f t="shared" si="147"/>
        <v>13</v>
      </c>
      <c r="C665" s="17">
        <f>+'Merkez Stok'!C16</f>
        <v>0</v>
      </c>
      <c r="D665" s="5">
        <v>1</v>
      </c>
      <c r="E665" s="5">
        <v>12</v>
      </c>
      <c r="F665" s="24">
        <f t="shared" si="144"/>
        <v>12</v>
      </c>
      <c r="G665" s="30">
        <v>1</v>
      </c>
      <c r="I665" s="9">
        <f t="shared" si="148"/>
        <v>13</v>
      </c>
      <c r="J665" s="17">
        <f>+'Merkez Stok'!C16</f>
        <v>0</v>
      </c>
      <c r="K665" s="5"/>
      <c r="L665" s="5"/>
      <c r="M665" s="24">
        <f t="shared" si="145"/>
        <v>0</v>
      </c>
      <c r="N665" s="30"/>
      <c r="O665" s="34"/>
      <c r="P665" s="9">
        <f t="shared" si="149"/>
        <v>13</v>
      </c>
      <c r="Q665" s="17">
        <f>+'Merkez Stok'!C16</f>
        <v>0</v>
      </c>
      <c r="R665" s="5"/>
      <c r="S665" s="5"/>
      <c r="T665" s="24">
        <f t="shared" si="146"/>
        <v>0</v>
      </c>
      <c r="U665" s="38"/>
      <c r="V665" s="30"/>
    </row>
    <row r="666" spans="2:22" ht="15" customHeight="1">
      <c r="B666" s="9">
        <f t="shared" si="147"/>
        <v>14</v>
      </c>
      <c r="C666" s="17">
        <f>+'Merkez Stok'!C17</f>
        <v>0</v>
      </c>
      <c r="D666" s="5">
        <v>6</v>
      </c>
      <c r="E666" s="5">
        <v>12</v>
      </c>
      <c r="F666" s="24">
        <f t="shared" si="144"/>
        <v>72</v>
      </c>
      <c r="G666" s="30">
        <v>1</v>
      </c>
      <c r="I666" s="9">
        <f t="shared" si="148"/>
        <v>14</v>
      </c>
      <c r="J666" s="17">
        <f>+'Merkez Stok'!C17</f>
        <v>0</v>
      </c>
      <c r="K666" s="5"/>
      <c r="L666" s="5"/>
      <c r="M666" s="24">
        <f t="shared" si="145"/>
        <v>0</v>
      </c>
      <c r="N666" s="30"/>
      <c r="O666" s="34"/>
      <c r="P666" s="9">
        <f t="shared" si="149"/>
        <v>14</v>
      </c>
      <c r="Q666" s="17">
        <f>+'Merkez Stok'!C17</f>
        <v>0</v>
      </c>
      <c r="R666" s="5"/>
      <c r="S666" s="5"/>
      <c r="T666" s="24">
        <f t="shared" si="146"/>
        <v>0</v>
      </c>
      <c r="U666" s="38"/>
      <c r="V666" s="30"/>
    </row>
    <row r="667" spans="2:22" ht="15" customHeight="1">
      <c r="B667" s="9">
        <f t="shared" si="147"/>
        <v>15</v>
      </c>
      <c r="C667" s="17">
        <f>+'Merkez Stok'!C18</f>
        <v>0</v>
      </c>
      <c r="D667" s="5">
        <v>1</v>
      </c>
      <c r="E667" s="5">
        <v>11</v>
      </c>
      <c r="F667" s="24">
        <f t="shared" si="144"/>
        <v>11</v>
      </c>
      <c r="G667" s="30">
        <v>1</v>
      </c>
      <c r="I667" s="9">
        <f t="shared" si="148"/>
        <v>15</v>
      </c>
      <c r="J667" s="17">
        <f>+'Merkez Stok'!C18</f>
        <v>0</v>
      </c>
      <c r="K667" s="5"/>
      <c r="L667" s="5"/>
      <c r="M667" s="24">
        <f t="shared" si="145"/>
        <v>0</v>
      </c>
      <c r="N667" s="30"/>
      <c r="O667" s="34"/>
      <c r="P667" s="9">
        <f t="shared" si="149"/>
        <v>15</v>
      </c>
      <c r="Q667" s="17">
        <f>+'Merkez Stok'!C18</f>
        <v>0</v>
      </c>
      <c r="R667" s="5"/>
      <c r="S667" s="5"/>
      <c r="T667" s="24">
        <f t="shared" si="146"/>
        <v>0</v>
      </c>
      <c r="U667" s="38"/>
      <c r="V667" s="30"/>
    </row>
    <row r="668" spans="2:22" ht="15" customHeight="1">
      <c r="B668" s="9">
        <f t="shared" si="147"/>
        <v>16</v>
      </c>
      <c r="C668" s="17">
        <f>+'Merkez Stok'!C19</f>
        <v>0</v>
      </c>
      <c r="D668" s="5">
        <v>2</v>
      </c>
      <c r="E668" s="5">
        <v>2.4</v>
      </c>
      <c r="F668" s="24">
        <f t="shared" si="144"/>
        <v>4.8</v>
      </c>
      <c r="G668" s="30">
        <v>2</v>
      </c>
      <c r="I668" s="9">
        <f t="shared" si="148"/>
        <v>16</v>
      </c>
      <c r="J668" s="17">
        <f>+'Merkez Stok'!C19</f>
        <v>0</v>
      </c>
      <c r="K668" s="5"/>
      <c r="L668" s="5"/>
      <c r="M668" s="24">
        <f t="shared" si="145"/>
        <v>0</v>
      </c>
      <c r="N668" s="30"/>
      <c r="O668" s="34"/>
      <c r="P668" s="9">
        <f t="shared" si="149"/>
        <v>16</v>
      </c>
      <c r="Q668" s="17">
        <f>+'Merkez Stok'!C19</f>
        <v>0</v>
      </c>
      <c r="R668" s="5"/>
      <c r="S668" s="5"/>
      <c r="T668" s="24">
        <f t="shared" si="146"/>
        <v>0</v>
      </c>
      <c r="U668" s="38"/>
      <c r="V668" s="30"/>
    </row>
    <row r="669" spans="2:22" ht="15" customHeight="1">
      <c r="B669" s="9">
        <f t="shared" si="147"/>
        <v>17</v>
      </c>
      <c r="C669" s="17">
        <f>+'Merkez Stok'!C20</f>
        <v>0</v>
      </c>
      <c r="D669" s="5">
        <v>2</v>
      </c>
      <c r="E669" s="5">
        <v>2</v>
      </c>
      <c r="F669" s="24">
        <f t="shared" si="144"/>
        <v>4</v>
      </c>
      <c r="G669" s="30">
        <v>2</v>
      </c>
      <c r="I669" s="9">
        <f t="shared" si="148"/>
        <v>17</v>
      </c>
      <c r="J669" s="17">
        <f>+'Merkez Stok'!C20</f>
        <v>0</v>
      </c>
      <c r="K669" s="5"/>
      <c r="L669" s="5"/>
      <c r="M669" s="24">
        <f t="shared" si="145"/>
        <v>0</v>
      </c>
      <c r="N669" s="30"/>
      <c r="O669" s="34"/>
      <c r="P669" s="9">
        <f t="shared" si="149"/>
        <v>17</v>
      </c>
      <c r="Q669" s="17">
        <f>+'Merkez Stok'!C20</f>
        <v>0</v>
      </c>
      <c r="R669" s="5"/>
      <c r="S669" s="5"/>
      <c r="T669" s="24">
        <f t="shared" si="146"/>
        <v>0</v>
      </c>
      <c r="U669" s="38"/>
      <c r="V669" s="30"/>
    </row>
    <row r="670" spans="2:22" ht="15" customHeight="1">
      <c r="B670" s="9">
        <f t="shared" si="147"/>
        <v>18</v>
      </c>
      <c r="C670" s="17">
        <f>+'Merkez Stok'!C21</f>
        <v>0</v>
      </c>
      <c r="D670" s="5">
        <v>4</v>
      </c>
      <c r="E670" s="5">
        <v>0.2</v>
      </c>
      <c r="F670" s="24">
        <f t="shared" si="144"/>
        <v>0.8</v>
      </c>
      <c r="G670" s="30">
        <v>4</v>
      </c>
      <c r="I670" s="9">
        <f t="shared" si="148"/>
        <v>18</v>
      </c>
      <c r="J670" s="17">
        <f>+'Merkez Stok'!C21</f>
        <v>0</v>
      </c>
      <c r="K670" s="5"/>
      <c r="L670" s="5"/>
      <c r="M670" s="24">
        <f t="shared" si="145"/>
        <v>0</v>
      </c>
      <c r="N670" s="30"/>
      <c r="O670" s="34"/>
      <c r="P670" s="9">
        <f t="shared" si="149"/>
        <v>18</v>
      </c>
      <c r="Q670" s="17">
        <f>+'Merkez Stok'!C21</f>
        <v>0</v>
      </c>
      <c r="R670" s="5"/>
      <c r="S670" s="5"/>
      <c r="T670" s="24">
        <f t="shared" si="146"/>
        <v>0</v>
      </c>
      <c r="U670" s="38"/>
      <c r="V670" s="30"/>
    </row>
    <row r="671" spans="2:22" ht="15" customHeight="1">
      <c r="B671" s="9">
        <f t="shared" si="147"/>
        <v>19</v>
      </c>
      <c r="C671" s="17">
        <f>+'Merkez Stok'!C22</f>
        <v>0</v>
      </c>
      <c r="D671" s="5"/>
      <c r="E671" s="5"/>
      <c r="F671" s="24">
        <f t="shared" si="144"/>
        <v>0</v>
      </c>
      <c r="G671" s="30"/>
      <c r="I671" s="9">
        <f t="shared" si="148"/>
        <v>19</v>
      </c>
      <c r="J671" s="17">
        <f>+'Merkez Stok'!C22</f>
        <v>0</v>
      </c>
      <c r="K671" s="5"/>
      <c r="L671" s="5"/>
      <c r="M671" s="24">
        <f t="shared" si="145"/>
        <v>0</v>
      </c>
      <c r="N671" s="30"/>
      <c r="O671" s="34"/>
      <c r="P671" s="9">
        <f t="shared" si="149"/>
        <v>19</v>
      </c>
      <c r="Q671" s="17">
        <f>+'Merkez Stok'!C22</f>
        <v>0</v>
      </c>
      <c r="R671" s="5"/>
      <c r="S671" s="5"/>
      <c r="T671" s="24">
        <f t="shared" si="146"/>
        <v>0</v>
      </c>
      <c r="U671" s="38"/>
      <c r="V671" s="30"/>
    </row>
    <row r="672" spans="2:22" ht="15" customHeight="1" thickBot="1">
      <c r="B672" s="18">
        <f t="shared" si="147"/>
        <v>20</v>
      </c>
      <c r="C672" s="17">
        <f>+'Merkez Stok'!C23</f>
        <v>0</v>
      </c>
      <c r="D672" s="20"/>
      <c r="E672" s="20"/>
      <c r="F672" s="25">
        <f t="shared" si="144"/>
        <v>0</v>
      </c>
      <c r="G672" s="30"/>
      <c r="I672" s="18">
        <f t="shared" si="148"/>
        <v>20</v>
      </c>
      <c r="J672" s="17">
        <f>+'Merkez Stok'!C23</f>
        <v>0</v>
      </c>
      <c r="K672" s="20"/>
      <c r="L672" s="20"/>
      <c r="M672" s="25">
        <f t="shared" si="145"/>
        <v>0</v>
      </c>
      <c r="N672" s="30"/>
      <c r="O672" s="34"/>
      <c r="P672" s="18">
        <f t="shared" si="149"/>
        <v>20</v>
      </c>
      <c r="Q672" s="17">
        <f>+'Merkez Stok'!C23</f>
        <v>0</v>
      </c>
      <c r="R672" s="20"/>
      <c r="S672" s="20"/>
      <c r="T672" s="25">
        <f t="shared" si="146"/>
        <v>0</v>
      </c>
      <c r="U672" s="38"/>
      <c r="V672" s="30"/>
    </row>
    <row r="673" spans="2:22" ht="22.5" customHeight="1" thickBot="1">
      <c r="B673" s="151" t="s">
        <v>8</v>
      </c>
      <c r="C673" s="152"/>
      <c r="D673" s="22">
        <f>SUM(D653:D672)</f>
        <v>39</v>
      </c>
      <c r="E673" s="22">
        <f>SUM(E653:E672)</f>
        <v>85.960000000000008</v>
      </c>
      <c r="F673" s="26">
        <f>SUM(F653:F672)</f>
        <v>190.56</v>
      </c>
      <c r="G673" s="23">
        <f>SUM(G653:G672)</f>
        <v>33</v>
      </c>
      <c r="I673" s="151" t="s">
        <v>8</v>
      </c>
      <c r="J673" s="152"/>
      <c r="K673" s="22">
        <f>SUM(K653:K672)</f>
        <v>0</v>
      </c>
      <c r="L673" s="22">
        <f>SUM(L653:L672)</f>
        <v>0</v>
      </c>
      <c r="M673" s="26">
        <f>SUM(M653:M672)</f>
        <v>0</v>
      </c>
      <c r="N673" s="23">
        <f>SUM(N653:N672)</f>
        <v>0</v>
      </c>
      <c r="O673" s="37"/>
      <c r="P673" s="151" t="s">
        <v>8</v>
      </c>
      <c r="Q673" s="152"/>
      <c r="R673" s="22">
        <f>SUM(R653:R672)</f>
        <v>0</v>
      </c>
      <c r="S673" s="22">
        <f>SUM(S653:S672)</f>
        <v>0</v>
      </c>
      <c r="T673" s="26">
        <f>SUM(T653:T672)</f>
        <v>0</v>
      </c>
      <c r="U673" s="26">
        <f>SUM(U653:U672)</f>
        <v>0</v>
      </c>
      <c r="V673" s="23">
        <f>SUM(V653:V672)</f>
        <v>0</v>
      </c>
    </row>
    <row r="674" spans="2:22" ht="22.5" customHeight="1" thickBot="1">
      <c r="B674" s="145" t="s">
        <v>28</v>
      </c>
      <c r="C674" s="146"/>
      <c r="D674" s="146"/>
      <c r="E674" s="146"/>
      <c r="F674" s="27">
        <v>12</v>
      </c>
      <c r="G674" s="31"/>
      <c r="I674" s="145" t="s">
        <v>28</v>
      </c>
      <c r="J674" s="146"/>
      <c r="K674" s="146"/>
      <c r="L674" s="146"/>
      <c r="M674" s="27"/>
      <c r="N674" s="31"/>
      <c r="O674" s="36"/>
      <c r="P674" s="145" t="s">
        <v>28</v>
      </c>
      <c r="Q674" s="146"/>
      <c r="R674" s="146"/>
      <c r="S674" s="146"/>
      <c r="T674" s="27"/>
      <c r="U674" s="39"/>
      <c r="V674" s="31"/>
    </row>
    <row r="677" spans="2:22" ht="16.5" customHeight="1" thickBot="1">
      <c r="B677" s="32">
        <f>+B650+1</f>
        <v>42455</v>
      </c>
      <c r="C677" s="3" t="s">
        <v>97</v>
      </c>
      <c r="J677" s="8" t="s">
        <v>99</v>
      </c>
    </row>
    <row r="678" spans="2:22" ht="24" customHeight="1" thickBot="1">
      <c r="B678" s="148" t="s">
        <v>20</v>
      </c>
      <c r="C678" s="149"/>
      <c r="D678" s="149"/>
      <c r="E678" s="149"/>
      <c r="F678" s="149"/>
      <c r="G678" s="150"/>
      <c r="I678" s="148" t="s">
        <v>21</v>
      </c>
      <c r="J678" s="149"/>
      <c r="K678" s="149"/>
      <c r="L678" s="149"/>
      <c r="M678" s="149"/>
      <c r="N678" s="150"/>
      <c r="O678" s="35"/>
      <c r="P678" s="148" t="s">
        <v>22</v>
      </c>
      <c r="Q678" s="149"/>
      <c r="R678" s="149"/>
      <c r="S678" s="149"/>
      <c r="T678" s="149"/>
      <c r="U678" s="150"/>
      <c r="V678" s="28"/>
    </row>
    <row r="679" spans="2:22" s="21" customFormat="1" ht="27.75" customHeight="1">
      <c r="B679" s="40" t="s">
        <v>3</v>
      </c>
      <c r="C679" s="41" t="s">
        <v>10</v>
      </c>
      <c r="D679" s="41" t="s">
        <v>23</v>
      </c>
      <c r="E679" s="41" t="s">
        <v>24</v>
      </c>
      <c r="F679" s="42" t="s">
        <v>25</v>
      </c>
      <c r="G679" s="43" t="s">
        <v>26</v>
      </c>
      <c r="I679" s="40" t="s">
        <v>3</v>
      </c>
      <c r="J679" s="41" t="s">
        <v>10</v>
      </c>
      <c r="K679" s="41" t="s">
        <v>23</v>
      </c>
      <c r="L679" s="41" t="s">
        <v>24</v>
      </c>
      <c r="M679" s="42" t="s">
        <v>25</v>
      </c>
      <c r="N679" s="43" t="s">
        <v>26</v>
      </c>
      <c r="O679" s="33"/>
      <c r="P679" s="40" t="s">
        <v>3</v>
      </c>
      <c r="Q679" s="41" t="s">
        <v>10</v>
      </c>
      <c r="R679" s="41" t="s">
        <v>23</v>
      </c>
      <c r="S679" s="41" t="s">
        <v>24</v>
      </c>
      <c r="T679" s="42" t="s">
        <v>25</v>
      </c>
      <c r="U679" s="44" t="s">
        <v>26</v>
      </c>
      <c r="V679" s="29" t="s">
        <v>27</v>
      </c>
    </row>
    <row r="680" spans="2:22" ht="15" customHeight="1">
      <c r="B680" s="9">
        <v>1</v>
      </c>
      <c r="C680" s="17" t="str">
        <f>+'Merkez Stok'!C4</f>
        <v>Z-Katlama 200 eded</v>
      </c>
      <c r="D680" s="5"/>
      <c r="E680" s="5"/>
      <c r="F680" s="24">
        <f>+D680*E680</f>
        <v>0</v>
      </c>
      <c r="G680" s="30"/>
      <c r="I680" s="9">
        <v>1</v>
      </c>
      <c r="J680" s="17" t="str">
        <f>+'Merkez Stok'!C4</f>
        <v>Z-Katlama 200 eded</v>
      </c>
      <c r="K680" s="5">
        <v>120</v>
      </c>
      <c r="L680" s="5">
        <v>1.47</v>
      </c>
      <c r="M680" s="24">
        <f>+K680*L680</f>
        <v>176.4</v>
      </c>
      <c r="N680" s="30">
        <v>120</v>
      </c>
      <c r="O680" s="34"/>
      <c r="P680" s="9">
        <v>1</v>
      </c>
      <c r="Q680" s="17" t="str">
        <f>+'Merkez Stok'!C4</f>
        <v>Z-Katlama 200 eded</v>
      </c>
      <c r="R680" s="5"/>
      <c r="S680" s="5"/>
      <c r="T680" s="24">
        <f>+R680*S680</f>
        <v>0</v>
      </c>
      <c r="U680" s="38"/>
      <c r="V680" s="30"/>
    </row>
    <row r="681" spans="2:22" ht="15" customHeight="1">
      <c r="B681" s="9">
        <f>+B680+1</f>
        <v>2</v>
      </c>
      <c r="C681" s="17">
        <f>+'Merkez Stok'!C5</f>
        <v>0</v>
      </c>
      <c r="D681" s="5"/>
      <c r="E681" s="5"/>
      <c r="F681" s="24">
        <f t="shared" ref="F681:F699" si="150">+D681*E681</f>
        <v>0</v>
      </c>
      <c r="G681" s="30"/>
      <c r="I681" s="9">
        <f>+I680+1</f>
        <v>2</v>
      </c>
      <c r="J681" s="17">
        <f>+'Merkez Stok'!C5</f>
        <v>0</v>
      </c>
      <c r="K681" s="5"/>
      <c r="L681" s="5"/>
      <c r="M681" s="24">
        <f t="shared" ref="M681:M699" si="151">+K681*L681</f>
        <v>0</v>
      </c>
      <c r="N681" s="30"/>
      <c r="O681" s="34"/>
      <c r="P681" s="9">
        <f>+P680+1</f>
        <v>2</v>
      </c>
      <c r="Q681" s="17">
        <f>+'Merkez Stok'!C5</f>
        <v>0</v>
      </c>
      <c r="R681" s="5"/>
      <c r="S681" s="5"/>
      <c r="T681" s="24">
        <f t="shared" ref="T681:T699" si="152">+R681*S681</f>
        <v>0</v>
      </c>
      <c r="U681" s="38"/>
      <c r="V681" s="30"/>
    </row>
    <row r="682" spans="2:22" ht="15" customHeight="1">
      <c r="B682" s="9">
        <f t="shared" ref="B682:B699" si="153">+B681+1</f>
        <v>3</v>
      </c>
      <c r="C682" s="17">
        <f>+'Merkez Stok'!C6</f>
        <v>0</v>
      </c>
      <c r="D682" s="5"/>
      <c r="E682" s="5"/>
      <c r="F682" s="24">
        <f t="shared" si="150"/>
        <v>0</v>
      </c>
      <c r="G682" s="30"/>
      <c r="I682" s="9">
        <f t="shared" ref="I682:I699" si="154">+I681+1</f>
        <v>3</v>
      </c>
      <c r="J682" s="17">
        <f>+'Merkez Stok'!C6</f>
        <v>0</v>
      </c>
      <c r="K682" s="5"/>
      <c r="L682" s="5"/>
      <c r="M682" s="24">
        <f t="shared" si="151"/>
        <v>0</v>
      </c>
      <c r="N682" s="30"/>
      <c r="O682" s="34"/>
      <c r="P682" s="9">
        <f t="shared" ref="P682:P699" si="155">+P681+1</f>
        <v>3</v>
      </c>
      <c r="Q682" s="17">
        <f>+'Merkez Stok'!C6</f>
        <v>0</v>
      </c>
      <c r="R682" s="5"/>
      <c r="S682" s="5"/>
      <c r="T682" s="24">
        <f t="shared" si="152"/>
        <v>0</v>
      </c>
      <c r="U682" s="38"/>
      <c r="V682" s="30"/>
    </row>
    <row r="683" spans="2:22" ht="15" customHeight="1">
      <c r="B683" s="9">
        <f t="shared" si="153"/>
        <v>4</v>
      </c>
      <c r="C683" s="17">
        <f>+'Merkez Stok'!C7</f>
        <v>0</v>
      </c>
      <c r="D683" s="5"/>
      <c r="E683" s="5"/>
      <c r="F683" s="24">
        <f t="shared" si="150"/>
        <v>0</v>
      </c>
      <c r="G683" s="30"/>
      <c r="I683" s="9">
        <f t="shared" si="154"/>
        <v>4</v>
      </c>
      <c r="J683" s="17">
        <f>+'Merkez Stok'!C7</f>
        <v>0</v>
      </c>
      <c r="K683" s="5">
        <v>18</v>
      </c>
      <c r="L683" s="5">
        <v>2.97</v>
      </c>
      <c r="M683" s="24">
        <f t="shared" si="151"/>
        <v>53.46</v>
      </c>
      <c r="N683" s="30">
        <v>18</v>
      </c>
      <c r="O683" s="34"/>
      <c r="P683" s="9">
        <f t="shared" si="155"/>
        <v>4</v>
      </c>
      <c r="Q683" s="17">
        <f>+'Merkez Stok'!C7</f>
        <v>0</v>
      </c>
      <c r="R683" s="5"/>
      <c r="S683" s="5"/>
      <c r="T683" s="24">
        <f t="shared" si="152"/>
        <v>0</v>
      </c>
      <c r="U683" s="38"/>
      <c r="V683" s="30"/>
    </row>
    <row r="684" spans="2:22" ht="15" customHeight="1">
      <c r="B684" s="9">
        <f t="shared" si="153"/>
        <v>5</v>
      </c>
      <c r="C684" s="17">
        <f>+'Merkez Stok'!C8</f>
        <v>0</v>
      </c>
      <c r="D684" s="5"/>
      <c r="E684" s="5"/>
      <c r="F684" s="24">
        <f t="shared" si="150"/>
        <v>0</v>
      </c>
      <c r="G684" s="30"/>
      <c r="I684" s="9">
        <f t="shared" si="154"/>
        <v>5</v>
      </c>
      <c r="J684" s="17">
        <f>+'Merkez Stok'!C8</f>
        <v>0</v>
      </c>
      <c r="K684" s="5">
        <v>288</v>
      </c>
      <c r="L684" s="5">
        <v>0.25</v>
      </c>
      <c r="M684" s="24">
        <f t="shared" si="151"/>
        <v>72</v>
      </c>
      <c r="N684" s="30">
        <v>288</v>
      </c>
      <c r="O684" s="34"/>
      <c r="P684" s="9">
        <f t="shared" si="155"/>
        <v>5</v>
      </c>
      <c r="Q684" s="17">
        <f>+'Merkez Stok'!C8</f>
        <v>0</v>
      </c>
      <c r="R684" s="5"/>
      <c r="S684" s="5"/>
      <c r="T684" s="24">
        <f t="shared" si="152"/>
        <v>0</v>
      </c>
      <c r="U684" s="38"/>
      <c r="V684" s="30"/>
    </row>
    <row r="685" spans="2:22" ht="15" customHeight="1">
      <c r="B685" s="9">
        <f t="shared" si="153"/>
        <v>6</v>
      </c>
      <c r="C685" s="17">
        <f>+'Merkez Stok'!C9</f>
        <v>0</v>
      </c>
      <c r="D685" s="5">
        <v>192</v>
      </c>
      <c r="E685" s="5">
        <v>0.315</v>
      </c>
      <c r="F685" s="24">
        <f t="shared" si="150"/>
        <v>60.480000000000004</v>
      </c>
      <c r="G685" s="30">
        <v>192</v>
      </c>
      <c r="I685" s="9">
        <f t="shared" si="154"/>
        <v>6</v>
      </c>
      <c r="J685" s="17">
        <f>+'Merkez Stok'!C9</f>
        <v>0</v>
      </c>
      <c r="K685" s="5">
        <v>288</v>
      </c>
      <c r="L685" s="5">
        <v>0.25</v>
      </c>
      <c r="M685" s="24">
        <f t="shared" si="151"/>
        <v>72</v>
      </c>
      <c r="N685" s="30">
        <v>288</v>
      </c>
      <c r="O685" s="34"/>
      <c r="P685" s="9">
        <f t="shared" si="155"/>
        <v>6</v>
      </c>
      <c r="Q685" s="17">
        <f>+'Merkez Stok'!C9</f>
        <v>0</v>
      </c>
      <c r="R685" s="5"/>
      <c r="S685" s="5"/>
      <c r="T685" s="24">
        <f t="shared" si="152"/>
        <v>0</v>
      </c>
      <c r="U685" s="38"/>
      <c r="V685" s="30"/>
    </row>
    <row r="686" spans="2:22" ht="15" customHeight="1">
      <c r="B686" s="9">
        <f t="shared" si="153"/>
        <v>7</v>
      </c>
      <c r="C686" s="17">
        <f>+'Merkez Stok'!C10</f>
        <v>0</v>
      </c>
      <c r="D686" s="5">
        <v>192</v>
      </c>
      <c r="E686" s="5">
        <v>0.315</v>
      </c>
      <c r="F686" s="24">
        <f t="shared" si="150"/>
        <v>60.480000000000004</v>
      </c>
      <c r="G686" s="30">
        <v>192</v>
      </c>
      <c r="I686" s="9">
        <f t="shared" si="154"/>
        <v>7</v>
      </c>
      <c r="J686" s="17">
        <f>+'Merkez Stok'!C10</f>
        <v>0</v>
      </c>
      <c r="K686" s="5">
        <v>384</v>
      </c>
      <c r="L686" s="5">
        <v>0.25</v>
      </c>
      <c r="M686" s="24">
        <f t="shared" si="151"/>
        <v>96</v>
      </c>
      <c r="N686" s="30">
        <v>384</v>
      </c>
      <c r="O686" s="34"/>
      <c r="P686" s="9">
        <f t="shared" si="155"/>
        <v>7</v>
      </c>
      <c r="Q686" s="17">
        <f>+'Merkez Stok'!C10</f>
        <v>0</v>
      </c>
      <c r="R686" s="5"/>
      <c r="S686" s="5"/>
      <c r="T686" s="24">
        <f t="shared" si="152"/>
        <v>0</v>
      </c>
      <c r="U686" s="38"/>
      <c r="V686" s="30"/>
    </row>
    <row r="687" spans="2:22" ht="15" customHeight="1">
      <c r="B687" s="9">
        <f t="shared" si="153"/>
        <v>8</v>
      </c>
      <c r="C687" s="17">
        <f>+'Merkez Stok'!C11</f>
        <v>0</v>
      </c>
      <c r="D687" s="5">
        <v>30</v>
      </c>
      <c r="E687" s="5">
        <v>0.99</v>
      </c>
      <c r="F687" s="24">
        <f t="shared" si="150"/>
        <v>29.7</v>
      </c>
      <c r="G687" s="30">
        <v>24</v>
      </c>
      <c r="I687" s="9">
        <f t="shared" si="154"/>
        <v>8</v>
      </c>
      <c r="J687" s="17">
        <f>+'Merkez Stok'!C11</f>
        <v>0</v>
      </c>
      <c r="K687" s="5">
        <v>30</v>
      </c>
      <c r="L687" s="5">
        <v>0.9</v>
      </c>
      <c r="M687" s="24">
        <f t="shared" si="151"/>
        <v>27</v>
      </c>
      <c r="N687" s="30">
        <v>30</v>
      </c>
      <c r="O687" s="34"/>
      <c r="P687" s="9">
        <f t="shared" si="155"/>
        <v>8</v>
      </c>
      <c r="Q687" s="17">
        <f>+'Merkez Stok'!C11</f>
        <v>0</v>
      </c>
      <c r="R687" s="5"/>
      <c r="S687" s="5"/>
      <c r="T687" s="24">
        <f t="shared" si="152"/>
        <v>0</v>
      </c>
      <c r="U687" s="38"/>
      <c r="V687" s="30"/>
    </row>
    <row r="688" spans="2:22" ht="15" customHeight="1">
      <c r="B688" s="9">
        <f t="shared" si="153"/>
        <v>9</v>
      </c>
      <c r="C688" s="17">
        <f>+'Merkez Stok'!C12</f>
        <v>0</v>
      </c>
      <c r="D688" s="5">
        <v>24</v>
      </c>
      <c r="E688" s="5">
        <v>2.52</v>
      </c>
      <c r="F688" s="24">
        <f t="shared" si="150"/>
        <v>60.480000000000004</v>
      </c>
      <c r="G688" s="30">
        <v>24</v>
      </c>
      <c r="I688" s="9">
        <f t="shared" si="154"/>
        <v>9</v>
      </c>
      <c r="J688" s="17">
        <f>+'Merkez Stok'!C12</f>
        <v>0</v>
      </c>
      <c r="K688" s="5">
        <v>12</v>
      </c>
      <c r="L688" s="5">
        <v>2.4</v>
      </c>
      <c r="M688" s="24">
        <f t="shared" si="151"/>
        <v>28.799999999999997</v>
      </c>
      <c r="N688" s="30">
        <v>12</v>
      </c>
      <c r="O688" s="34"/>
      <c r="P688" s="9">
        <f t="shared" si="155"/>
        <v>9</v>
      </c>
      <c r="Q688" s="17">
        <f>+'Merkez Stok'!C12</f>
        <v>0</v>
      </c>
      <c r="R688" s="5"/>
      <c r="S688" s="5"/>
      <c r="T688" s="24">
        <f t="shared" si="152"/>
        <v>0</v>
      </c>
      <c r="U688" s="38"/>
      <c r="V688" s="30"/>
    </row>
    <row r="689" spans="2:22" ht="15" customHeight="1">
      <c r="B689" s="9">
        <f t="shared" si="153"/>
        <v>10</v>
      </c>
      <c r="C689" s="17">
        <f>+'Merkez Stok'!C13</f>
        <v>0</v>
      </c>
      <c r="D689" s="5">
        <v>12</v>
      </c>
      <c r="E689" s="5">
        <v>9</v>
      </c>
      <c r="F689" s="24">
        <f t="shared" si="150"/>
        <v>108</v>
      </c>
      <c r="G689" s="30">
        <v>12</v>
      </c>
      <c r="I689" s="9">
        <f t="shared" si="154"/>
        <v>10</v>
      </c>
      <c r="J689" s="17">
        <f>+'Merkez Stok'!C13</f>
        <v>0</v>
      </c>
      <c r="K689" s="5"/>
      <c r="L689" s="5"/>
      <c r="M689" s="24">
        <f t="shared" si="151"/>
        <v>0</v>
      </c>
      <c r="N689" s="30"/>
      <c r="O689" s="34"/>
      <c r="P689" s="9">
        <f t="shared" si="155"/>
        <v>10</v>
      </c>
      <c r="Q689" s="17">
        <f>+'Merkez Stok'!C13</f>
        <v>0</v>
      </c>
      <c r="R689" s="5"/>
      <c r="S689" s="5"/>
      <c r="T689" s="24">
        <f t="shared" si="152"/>
        <v>0</v>
      </c>
      <c r="U689" s="38"/>
      <c r="V689" s="30"/>
    </row>
    <row r="690" spans="2:22" ht="15" customHeight="1">
      <c r="B690" s="9">
        <f t="shared" si="153"/>
        <v>11</v>
      </c>
      <c r="C690" s="17">
        <f>+'Merkez Stok'!C14</f>
        <v>0</v>
      </c>
      <c r="D690" s="5">
        <v>20</v>
      </c>
      <c r="E690" s="5">
        <v>14.4</v>
      </c>
      <c r="F690" s="24">
        <f t="shared" si="150"/>
        <v>288</v>
      </c>
      <c r="G690" s="30">
        <v>20</v>
      </c>
      <c r="I690" s="9">
        <f t="shared" si="154"/>
        <v>11</v>
      </c>
      <c r="J690" s="17">
        <f>+'Merkez Stok'!C14</f>
        <v>0</v>
      </c>
      <c r="K690" s="5"/>
      <c r="L690" s="5"/>
      <c r="M690" s="24">
        <f t="shared" si="151"/>
        <v>0</v>
      </c>
      <c r="N690" s="30"/>
      <c r="O690" s="34"/>
      <c r="P690" s="9">
        <f t="shared" si="155"/>
        <v>11</v>
      </c>
      <c r="Q690" s="17">
        <f>+'Merkez Stok'!C14</f>
        <v>0</v>
      </c>
      <c r="R690" s="5"/>
      <c r="S690" s="5"/>
      <c r="T690" s="24">
        <f t="shared" si="152"/>
        <v>0</v>
      </c>
      <c r="U690" s="38"/>
      <c r="V690" s="30"/>
    </row>
    <row r="691" spans="2:22" ht="15" customHeight="1">
      <c r="B691" s="9">
        <f t="shared" si="153"/>
        <v>12</v>
      </c>
      <c r="C691" s="17">
        <f>+'Merkez Stok'!C15</f>
        <v>0</v>
      </c>
      <c r="D691" s="5"/>
      <c r="E691" s="5"/>
      <c r="F691" s="24">
        <f t="shared" si="150"/>
        <v>0</v>
      </c>
      <c r="G691" s="30"/>
      <c r="I691" s="9">
        <f t="shared" si="154"/>
        <v>12</v>
      </c>
      <c r="J691" s="17">
        <f>+'Merkez Stok'!C15</f>
        <v>0</v>
      </c>
      <c r="K691" s="5"/>
      <c r="L691" s="5"/>
      <c r="M691" s="24">
        <f t="shared" si="151"/>
        <v>0</v>
      </c>
      <c r="N691" s="30"/>
      <c r="O691" s="34"/>
      <c r="P691" s="9">
        <f t="shared" si="155"/>
        <v>12</v>
      </c>
      <c r="Q691" s="17">
        <f>+'Merkez Stok'!C15</f>
        <v>0</v>
      </c>
      <c r="R691" s="5"/>
      <c r="S691" s="5"/>
      <c r="T691" s="24">
        <f t="shared" si="152"/>
        <v>0</v>
      </c>
      <c r="U691" s="38"/>
      <c r="V691" s="30"/>
    </row>
    <row r="692" spans="2:22" ht="15" customHeight="1">
      <c r="B692" s="9">
        <f t="shared" si="153"/>
        <v>13</v>
      </c>
      <c r="C692" s="17">
        <f>+'Merkez Stok'!C16</f>
        <v>0</v>
      </c>
      <c r="D692" s="5"/>
      <c r="E692" s="5"/>
      <c r="F692" s="24">
        <f t="shared" si="150"/>
        <v>0</v>
      </c>
      <c r="G692" s="30"/>
      <c r="I692" s="9">
        <f t="shared" si="154"/>
        <v>13</v>
      </c>
      <c r="J692" s="17">
        <f>+'Merkez Stok'!C16</f>
        <v>0</v>
      </c>
      <c r="K692" s="5"/>
      <c r="L692" s="5"/>
      <c r="M692" s="24">
        <f t="shared" si="151"/>
        <v>0</v>
      </c>
      <c r="N692" s="30"/>
      <c r="O692" s="34"/>
      <c r="P692" s="9">
        <f t="shared" si="155"/>
        <v>13</v>
      </c>
      <c r="Q692" s="17">
        <f>+'Merkez Stok'!C16</f>
        <v>0</v>
      </c>
      <c r="R692" s="5"/>
      <c r="S692" s="5"/>
      <c r="T692" s="24">
        <f t="shared" si="152"/>
        <v>0</v>
      </c>
      <c r="U692" s="38"/>
      <c r="V692" s="30"/>
    </row>
    <row r="693" spans="2:22" ht="15" customHeight="1">
      <c r="B693" s="9">
        <f t="shared" si="153"/>
        <v>14</v>
      </c>
      <c r="C693" s="17">
        <f>+'Merkez Stok'!C17</f>
        <v>0</v>
      </c>
      <c r="D693" s="5">
        <v>15</v>
      </c>
      <c r="E693" s="5">
        <v>10.8</v>
      </c>
      <c r="F693" s="24">
        <f t="shared" si="150"/>
        <v>162</v>
      </c>
      <c r="G693" s="30">
        <v>15</v>
      </c>
      <c r="I693" s="9">
        <f t="shared" si="154"/>
        <v>14</v>
      </c>
      <c r="J693" s="17">
        <f>+'Merkez Stok'!C17</f>
        <v>0</v>
      </c>
      <c r="K693" s="5"/>
      <c r="L693" s="5"/>
      <c r="M693" s="24">
        <f t="shared" si="151"/>
        <v>0</v>
      </c>
      <c r="N693" s="30"/>
      <c r="O693" s="34"/>
      <c r="P693" s="9">
        <f t="shared" si="155"/>
        <v>14</v>
      </c>
      <c r="Q693" s="17">
        <f>+'Merkez Stok'!C17</f>
        <v>0</v>
      </c>
      <c r="R693" s="5"/>
      <c r="S693" s="5"/>
      <c r="T693" s="24">
        <f t="shared" si="152"/>
        <v>0</v>
      </c>
      <c r="U693" s="38"/>
      <c r="V693" s="30"/>
    </row>
    <row r="694" spans="2:22" ht="15" customHeight="1">
      <c r="B694" s="9">
        <f t="shared" si="153"/>
        <v>15</v>
      </c>
      <c r="C694" s="17">
        <f>+'Merkez Stok'!C18</f>
        <v>0</v>
      </c>
      <c r="D694" s="5">
        <v>15</v>
      </c>
      <c r="E694" s="5">
        <v>9.9</v>
      </c>
      <c r="F694" s="24">
        <f t="shared" si="150"/>
        <v>148.5</v>
      </c>
      <c r="G694" s="30">
        <v>15</v>
      </c>
      <c r="I694" s="9">
        <f t="shared" si="154"/>
        <v>15</v>
      </c>
      <c r="J694" s="17">
        <f>+'Merkez Stok'!C18</f>
        <v>0</v>
      </c>
      <c r="K694" s="5"/>
      <c r="L694" s="5"/>
      <c r="M694" s="24">
        <f t="shared" si="151"/>
        <v>0</v>
      </c>
      <c r="N694" s="30"/>
      <c r="O694" s="34"/>
      <c r="P694" s="9">
        <f t="shared" si="155"/>
        <v>15</v>
      </c>
      <c r="Q694" s="17">
        <f>+'Merkez Stok'!C18</f>
        <v>0</v>
      </c>
      <c r="R694" s="5"/>
      <c r="S694" s="5"/>
      <c r="T694" s="24">
        <f t="shared" si="152"/>
        <v>0</v>
      </c>
      <c r="U694" s="38"/>
      <c r="V694" s="30"/>
    </row>
    <row r="695" spans="2:22" ht="15" customHeight="1">
      <c r="B695" s="9">
        <f t="shared" si="153"/>
        <v>16</v>
      </c>
      <c r="C695" s="17">
        <f>+'Merkez Stok'!C19</f>
        <v>0</v>
      </c>
      <c r="D695" s="5"/>
      <c r="E695" s="5"/>
      <c r="F695" s="24">
        <f t="shared" si="150"/>
        <v>0</v>
      </c>
      <c r="G695" s="30"/>
      <c r="I695" s="9">
        <f t="shared" si="154"/>
        <v>16</v>
      </c>
      <c r="J695" s="17">
        <f>+'Merkez Stok'!C19</f>
        <v>0</v>
      </c>
      <c r="K695" s="5">
        <v>48</v>
      </c>
      <c r="L695" s="5">
        <v>1.5</v>
      </c>
      <c r="M695" s="24">
        <f t="shared" si="151"/>
        <v>72</v>
      </c>
      <c r="N695" s="30">
        <v>48</v>
      </c>
      <c r="O695" s="34"/>
      <c r="P695" s="9">
        <f t="shared" si="155"/>
        <v>16</v>
      </c>
      <c r="Q695" s="17">
        <f>+'Merkez Stok'!C19</f>
        <v>0</v>
      </c>
      <c r="R695" s="5"/>
      <c r="S695" s="5"/>
      <c r="T695" s="24">
        <f t="shared" si="152"/>
        <v>0</v>
      </c>
      <c r="U695" s="38"/>
      <c r="V695" s="30"/>
    </row>
    <row r="696" spans="2:22" ht="15" customHeight="1">
      <c r="B696" s="9">
        <f t="shared" si="153"/>
        <v>17</v>
      </c>
      <c r="C696" s="17">
        <f>+'Merkez Stok'!C20</f>
        <v>0</v>
      </c>
      <c r="D696" s="5"/>
      <c r="E696" s="5"/>
      <c r="F696" s="24">
        <f t="shared" si="150"/>
        <v>0</v>
      </c>
      <c r="G696" s="30"/>
      <c r="I696" s="9">
        <f t="shared" si="154"/>
        <v>17</v>
      </c>
      <c r="J696" s="17">
        <f>+'Merkez Stok'!C20</f>
        <v>0</v>
      </c>
      <c r="K696" s="5"/>
      <c r="L696" s="5"/>
      <c r="M696" s="24">
        <f t="shared" si="151"/>
        <v>0</v>
      </c>
      <c r="N696" s="30"/>
      <c r="O696" s="34"/>
      <c r="P696" s="9">
        <f t="shared" si="155"/>
        <v>17</v>
      </c>
      <c r="Q696" s="17">
        <f>+'Merkez Stok'!C20</f>
        <v>0</v>
      </c>
      <c r="R696" s="5"/>
      <c r="S696" s="5"/>
      <c r="T696" s="24">
        <f t="shared" si="152"/>
        <v>0</v>
      </c>
      <c r="U696" s="38"/>
      <c r="V696" s="30"/>
    </row>
    <row r="697" spans="2:22" ht="15" customHeight="1">
      <c r="B697" s="9">
        <f t="shared" si="153"/>
        <v>18</v>
      </c>
      <c r="C697" s="17">
        <f>+'Merkez Stok'!C21</f>
        <v>0</v>
      </c>
      <c r="D697" s="5"/>
      <c r="E697" s="5"/>
      <c r="F697" s="24">
        <f t="shared" si="150"/>
        <v>0</v>
      </c>
      <c r="G697" s="30"/>
      <c r="I697" s="9">
        <f t="shared" si="154"/>
        <v>18</v>
      </c>
      <c r="J697" s="17">
        <f>+'Merkez Stok'!C21</f>
        <v>0</v>
      </c>
      <c r="K697" s="5"/>
      <c r="L697" s="5"/>
      <c r="M697" s="24">
        <f t="shared" si="151"/>
        <v>0</v>
      </c>
      <c r="N697" s="30"/>
      <c r="O697" s="34"/>
      <c r="P697" s="9">
        <f t="shared" si="155"/>
        <v>18</v>
      </c>
      <c r="Q697" s="17">
        <f>+'Merkez Stok'!C21</f>
        <v>0</v>
      </c>
      <c r="R697" s="5"/>
      <c r="S697" s="5"/>
      <c r="T697" s="24">
        <f t="shared" si="152"/>
        <v>0</v>
      </c>
      <c r="U697" s="38"/>
      <c r="V697" s="30"/>
    </row>
    <row r="698" spans="2:22" ht="15" customHeight="1">
      <c r="B698" s="9">
        <f t="shared" si="153"/>
        <v>19</v>
      </c>
      <c r="C698" s="17">
        <f>+'Merkez Stok'!C22</f>
        <v>0</v>
      </c>
      <c r="D698" s="5"/>
      <c r="E698" s="5"/>
      <c r="F698" s="24">
        <f t="shared" si="150"/>
        <v>0</v>
      </c>
      <c r="G698" s="30"/>
      <c r="I698" s="9">
        <f t="shared" si="154"/>
        <v>19</v>
      </c>
      <c r="J698" s="17">
        <f>+'Merkez Stok'!C22</f>
        <v>0</v>
      </c>
      <c r="K698" s="5"/>
      <c r="L698" s="5"/>
      <c r="M698" s="24">
        <f t="shared" si="151"/>
        <v>0</v>
      </c>
      <c r="N698" s="30"/>
      <c r="O698" s="34"/>
      <c r="P698" s="9">
        <f t="shared" si="155"/>
        <v>19</v>
      </c>
      <c r="Q698" s="17">
        <f>+'Merkez Stok'!C22</f>
        <v>0</v>
      </c>
      <c r="R698" s="5"/>
      <c r="S698" s="5"/>
      <c r="T698" s="24">
        <f t="shared" si="152"/>
        <v>0</v>
      </c>
      <c r="U698" s="38"/>
      <c r="V698" s="30"/>
    </row>
    <row r="699" spans="2:22" ht="15" customHeight="1" thickBot="1">
      <c r="B699" s="18">
        <f t="shared" si="153"/>
        <v>20</v>
      </c>
      <c r="C699" s="17">
        <f>+'Merkez Stok'!C23</f>
        <v>0</v>
      </c>
      <c r="D699" s="20"/>
      <c r="E699" s="20"/>
      <c r="F699" s="25">
        <f t="shared" si="150"/>
        <v>0</v>
      </c>
      <c r="G699" s="30"/>
      <c r="I699" s="18">
        <f t="shared" si="154"/>
        <v>20</v>
      </c>
      <c r="J699" s="17">
        <f>+'Merkez Stok'!C23</f>
        <v>0</v>
      </c>
      <c r="K699" s="20"/>
      <c r="L699" s="20"/>
      <c r="M699" s="25">
        <f t="shared" si="151"/>
        <v>0</v>
      </c>
      <c r="N699" s="30"/>
      <c r="O699" s="34"/>
      <c r="P699" s="18">
        <f t="shared" si="155"/>
        <v>20</v>
      </c>
      <c r="Q699" s="17">
        <f>+'Merkez Stok'!C23</f>
        <v>0</v>
      </c>
      <c r="R699" s="20"/>
      <c r="S699" s="20"/>
      <c r="T699" s="25">
        <f t="shared" si="152"/>
        <v>0</v>
      </c>
      <c r="U699" s="38"/>
      <c r="V699" s="30"/>
    </row>
    <row r="700" spans="2:22" ht="22.5" customHeight="1" thickBot="1">
      <c r="B700" s="151" t="s">
        <v>8</v>
      </c>
      <c r="C700" s="152"/>
      <c r="D700" s="22">
        <f>SUM(D680:D699)</f>
        <v>500</v>
      </c>
      <c r="E700" s="22">
        <f>SUM(E680:E699)</f>
        <v>48.24</v>
      </c>
      <c r="F700" s="26">
        <f>SUM(F680:F699)</f>
        <v>917.64</v>
      </c>
      <c r="G700" s="23">
        <f>SUM(G680:G699)</f>
        <v>494</v>
      </c>
      <c r="I700" s="151" t="s">
        <v>8</v>
      </c>
      <c r="J700" s="152"/>
      <c r="K700" s="22">
        <f>SUM(K680:K699)</f>
        <v>1188</v>
      </c>
      <c r="L700" s="22">
        <f>SUM(L680:L699)</f>
        <v>9.99</v>
      </c>
      <c r="M700" s="26">
        <f>SUM(M680:M699)</f>
        <v>597.66</v>
      </c>
      <c r="N700" s="23">
        <f>SUM(N680:N699)</f>
        <v>1188</v>
      </c>
      <c r="O700" s="37"/>
      <c r="P700" s="151" t="s">
        <v>8</v>
      </c>
      <c r="Q700" s="152"/>
      <c r="R700" s="22">
        <f>SUM(R680:R699)</f>
        <v>0</v>
      </c>
      <c r="S700" s="22">
        <f>SUM(S680:S699)</f>
        <v>0</v>
      </c>
      <c r="T700" s="26">
        <f>SUM(T680:T699)</f>
        <v>0</v>
      </c>
      <c r="U700" s="26">
        <f>SUM(U680:U699)</f>
        <v>0</v>
      </c>
      <c r="V700" s="23">
        <f>SUM(V680:V699)</f>
        <v>0</v>
      </c>
    </row>
    <row r="701" spans="2:22" ht="22.5" customHeight="1" thickBot="1">
      <c r="B701" s="145" t="s">
        <v>28</v>
      </c>
      <c r="C701" s="146"/>
      <c r="D701" s="146"/>
      <c r="E701" s="146"/>
      <c r="F701" s="27"/>
      <c r="G701" s="31"/>
      <c r="I701" s="145" t="s">
        <v>28</v>
      </c>
      <c r="J701" s="146"/>
      <c r="K701" s="146"/>
      <c r="L701" s="146"/>
      <c r="M701" s="27">
        <v>240</v>
      </c>
      <c r="N701" s="31"/>
      <c r="O701" s="36"/>
      <c r="P701" s="145" t="s">
        <v>28</v>
      </c>
      <c r="Q701" s="146"/>
      <c r="R701" s="146"/>
      <c r="S701" s="146"/>
      <c r="T701" s="27"/>
      <c r="U701" s="39"/>
      <c r="V701" s="31"/>
    </row>
    <row r="704" spans="2:22" ht="16.5" customHeight="1" thickBot="1">
      <c r="B704" s="32">
        <f>+B677+1</f>
        <v>42456</v>
      </c>
    </row>
    <row r="705" spans="2:22" ht="24" customHeight="1" thickBot="1">
      <c r="B705" s="148" t="s">
        <v>20</v>
      </c>
      <c r="C705" s="149"/>
      <c r="D705" s="149"/>
      <c r="E705" s="149"/>
      <c r="F705" s="149"/>
      <c r="G705" s="150"/>
      <c r="I705" s="148" t="s">
        <v>21</v>
      </c>
      <c r="J705" s="149"/>
      <c r="K705" s="149"/>
      <c r="L705" s="149"/>
      <c r="M705" s="149"/>
      <c r="N705" s="150"/>
      <c r="O705" s="35"/>
      <c r="P705" s="148" t="s">
        <v>22</v>
      </c>
      <c r="Q705" s="149"/>
      <c r="R705" s="149"/>
      <c r="S705" s="149"/>
      <c r="T705" s="149"/>
      <c r="U705" s="150"/>
      <c r="V705" s="28"/>
    </row>
    <row r="706" spans="2:22" s="21" customFormat="1" ht="27.75" customHeight="1">
      <c r="B706" s="40" t="s">
        <v>3</v>
      </c>
      <c r="C706" s="41" t="s">
        <v>10</v>
      </c>
      <c r="D706" s="41" t="s">
        <v>23</v>
      </c>
      <c r="E706" s="41" t="s">
        <v>24</v>
      </c>
      <c r="F706" s="42" t="s">
        <v>25</v>
      </c>
      <c r="G706" s="43" t="s">
        <v>26</v>
      </c>
      <c r="I706" s="40" t="s">
        <v>3</v>
      </c>
      <c r="J706" s="41" t="s">
        <v>10</v>
      </c>
      <c r="K706" s="41" t="s">
        <v>23</v>
      </c>
      <c r="L706" s="41" t="s">
        <v>24</v>
      </c>
      <c r="M706" s="42" t="s">
        <v>25</v>
      </c>
      <c r="N706" s="43" t="s">
        <v>26</v>
      </c>
      <c r="O706" s="33"/>
      <c r="P706" s="40" t="s">
        <v>3</v>
      </c>
      <c r="Q706" s="41" t="s">
        <v>10</v>
      </c>
      <c r="R706" s="41" t="s">
        <v>23</v>
      </c>
      <c r="S706" s="41" t="s">
        <v>24</v>
      </c>
      <c r="T706" s="42" t="s">
        <v>25</v>
      </c>
      <c r="U706" s="44" t="s">
        <v>26</v>
      </c>
      <c r="V706" s="29" t="s">
        <v>27</v>
      </c>
    </row>
    <row r="707" spans="2:22" ht="15" customHeight="1">
      <c r="B707" s="9">
        <v>1</v>
      </c>
      <c r="C707" s="17" t="str">
        <f>+'Merkez Stok'!C4</f>
        <v>Z-Katlama 200 eded</v>
      </c>
      <c r="D707" s="5"/>
      <c r="E707" s="5"/>
      <c r="F707" s="24">
        <f>+D707*E707</f>
        <v>0</v>
      </c>
      <c r="G707" s="30"/>
      <c r="I707" s="9">
        <v>1</v>
      </c>
      <c r="J707" s="17" t="str">
        <f>+'Merkez Stok'!C4</f>
        <v>Z-Katlama 200 eded</v>
      </c>
      <c r="K707" s="5"/>
      <c r="L707" s="5"/>
      <c r="M707" s="24">
        <f>+K707*L707</f>
        <v>0</v>
      </c>
      <c r="N707" s="30"/>
      <c r="O707" s="34"/>
      <c r="P707" s="9">
        <v>1</v>
      </c>
      <c r="Q707" s="17" t="str">
        <f>+'Merkez Stok'!C4</f>
        <v>Z-Katlama 200 eded</v>
      </c>
      <c r="R707" s="5"/>
      <c r="S707" s="5"/>
      <c r="T707" s="24">
        <f>+R707*S707</f>
        <v>0</v>
      </c>
      <c r="U707" s="38"/>
      <c r="V707" s="30"/>
    </row>
    <row r="708" spans="2:22" ht="15" customHeight="1">
      <c r="B708" s="9">
        <f>+B707+1</f>
        <v>2</v>
      </c>
      <c r="C708" s="17">
        <f>+'Merkez Stok'!C5</f>
        <v>0</v>
      </c>
      <c r="D708" s="5"/>
      <c r="E708" s="5"/>
      <c r="F708" s="24">
        <f t="shared" ref="F708:F726" si="156">+D708*E708</f>
        <v>0</v>
      </c>
      <c r="G708" s="30"/>
      <c r="I708" s="9">
        <f>+I707+1</f>
        <v>2</v>
      </c>
      <c r="J708" s="17">
        <f>+'Merkez Stok'!C5</f>
        <v>0</v>
      </c>
      <c r="K708" s="5"/>
      <c r="L708" s="5"/>
      <c r="M708" s="24">
        <f t="shared" ref="M708:M726" si="157">+K708*L708</f>
        <v>0</v>
      </c>
      <c r="N708" s="30"/>
      <c r="O708" s="34"/>
      <c r="P708" s="9">
        <f>+P707+1</f>
        <v>2</v>
      </c>
      <c r="Q708" s="17">
        <f>+'Merkez Stok'!C5</f>
        <v>0</v>
      </c>
      <c r="R708" s="5"/>
      <c r="S708" s="5"/>
      <c r="T708" s="24">
        <f t="shared" ref="T708:T726" si="158">+R708*S708</f>
        <v>0</v>
      </c>
      <c r="U708" s="38"/>
      <c r="V708" s="30"/>
    </row>
    <row r="709" spans="2:22" ht="15" customHeight="1">
      <c r="B709" s="9">
        <f t="shared" ref="B709:B726" si="159">+B708+1</f>
        <v>3</v>
      </c>
      <c r="C709" s="17">
        <f>+'Merkez Stok'!C6</f>
        <v>0</v>
      </c>
      <c r="D709" s="5"/>
      <c r="E709" s="5"/>
      <c r="F709" s="24">
        <f t="shared" si="156"/>
        <v>0</v>
      </c>
      <c r="G709" s="30"/>
      <c r="I709" s="9">
        <f t="shared" ref="I709:I726" si="160">+I708+1</f>
        <v>3</v>
      </c>
      <c r="J709" s="17">
        <f>+'Merkez Stok'!C6</f>
        <v>0</v>
      </c>
      <c r="K709" s="5"/>
      <c r="L709" s="5"/>
      <c r="M709" s="24">
        <f t="shared" si="157"/>
        <v>0</v>
      </c>
      <c r="N709" s="30"/>
      <c r="O709" s="34"/>
      <c r="P709" s="9">
        <f t="shared" ref="P709:P726" si="161">+P708+1</f>
        <v>3</v>
      </c>
      <c r="Q709" s="17">
        <f>+'Merkez Stok'!C6</f>
        <v>0</v>
      </c>
      <c r="R709" s="5"/>
      <c r="S709" s="5"/>
      <c r="T709" s="24">
        <f t="shared" si="158"/>
        <v>0</v>
      </c>
      <c r="U709" s="38"/>
      <c r="V709" s="30"/>
    </row>
    <row r="710" spans="2:22" ht="15" customHeight="1">
      <c r="B710" s="9">
        <f t="shared" si="159"/>
        <v>4</v>
      </c>
      <c r="C710" s="17">
        <f>+'Merkez Stok'!C7</f>
        <v>0</v>
      </c>
      <c r="D710" s="5"/>
      <c r="E710" s="5"/>
      <c r="F710" s="24">
        <f t="shared" si="156"/>
        <v>0</v>
      </c>
      <c r="G710" s="30"/>
      <c r="I710" s="9">
        <f t="shared" si="160"/>
        <v>4</v>
      </c>
      <c r="J710" s="17">
        <f>+'Merkez Stok'!C7</f>
        <v>0</v>
      </c>
      <c r="K710" s="5"/>
      <c r="L710" s="5"/>
      <c r="M710" s="24">
        <f t="shared" si="157"/>
        <v>0</v>
      </c>
      <c r="N710" s="30"/>
      <c r="O710" s="34"/>
      <c r="P710" s="9">
        <f t="shared" si="161"/>
        <v>4</v>
      </c>
      <c r="Q710" s="17">
        <f>+'Merkez Stok'!C7</f>
        <v>0</v>
      </c>
      <c r="R710" s="5"/>
      <c r="S710" s="5"/>
      <c r="T710" s="24">
        <f t="shared" si="158"/>
        <v>0</v>
      </c>
      <c r="U710" s="38"/>
      <c r="V710" s="30"/>
    </row>
    <row r="711" spans="2:22" ht="15" customHeight="1">
      <c r="B711" s="9">
        <f t="shared" si="159"/>
        <v>5</v>
      </c>
      <c r="C711" s="17">
        <f>+'Merkez Stok'!C8</f>
        <v>0</v>
      </c>
      <c r="D711" s="5"/>
      <c r="E711" s="5"/>
      <c r="F711" s="24">
        <f t="shared" si="156"/>
        <v>0</v>
      </c>
      <c r="G711" s="30"/>
      <c r="I711" s="9">
        <f t="shared" si="160"/>
        <v>5</v>
      </c>
      <c r="J711" s="17">
        <f>+'Merkez Stok'!C8</f>
        <v>0</v>
      </c>
      <c r="K711" s="5"/>
      <c r="L711" s="5"/>
      <c r="M711" s="24">
        <f t="shared" si="157"/>
        <v>0</v>
      </c>
      <c r="N711" s="30"/>
      <c r="O711" s="34"/>
      <c r="P711" s="9">
        <f t="shared" si="161"/>
        <v>5</v>
      </c>
      <c r="Q711" s="17">
        <f>+'Merkez Stok'!C8</f>
        <v>0</v>
      </c>
      <c r="R711" s="5"/>
      <c r="S711" s="5"/>
      <c r="T711" s="24">
        <f t="shared" si="158"/>
        <v>0</v>
      </c>
      <c r="U711" s="38"/>
      <c r="V711" s="30"/>
    </row>
    <row r="712" spans="2:22" ht="15" customHeight="1">
      <c r="B712" s="9">
        <f t="shared" si="159"/>
        <v>6</v>
      </c>
      <c r="C712" s="17">
        <f>+'Merkez Stok'!C9</f>
        <v>0</v>
      </c>
      <c r="D712" s="5"/>
      <c r="E712" s="5"/>
      <c r="F712" s="24">
        <f t="shared" si="156"/>
        <v>0</v>
      </c>
      <c r="G712" s="30"/>
      <c r="I712" s="9">
        <f t="shared" si="160"/>
        <v>6</v>
      </c>
      <c r="J712" s="17">
        <f>+'Merkez Stok'!C9</f>
        <v>0</v>
      </c>
      <c r="K712" s="5"/>
      <c r="L712" s="5"/>
      <c r="M712" s="24">
        <f t="shared" si="157"/>
        <v>0</v>
      </c>
      <c r="N712" s="30"/>
      <c r="O712" s="34"/>
      <c r="P712" s="9">
        <f t="shared" si="161"/>
        <v>6</v>
      </c>
      <c r="Q712" s="17">
        <f>+'Merkez Stok'!C9</f>
        <v>0</v>
      </c>
      <c r="R712" s="5"/>
      <c r="S712" s="5"/>
      <c r="T712" s="24">
        <f t="shared" si="158"/>
        <v>0</v>
      </c>
      <c r="U712" s="38"/>
      <c r="V712" s="30"/>
    </row>
    <row r="713" spans="2:22" ht="15" customHeight="1">
      <c r="B713" s="9">
        <f t="shared" si="159"/>
        <v>7</v>
      </c>
      <c r="C713" s="17">
        <f>+'Merkez Stok'!C10</f>
        <v>0</v>
      </c>
      <c r="D713" s="5"/>
      <c r="E713" s="5"/>
      <c r="F713" s="24">
        <f t="shared" si="156"/>
        <v>0</v>
      </c>
      <c r="G713" s="30"/>
      <c r="I713" s="9">
        <f t="shared" si="160"/>
        <v>7</v>
      </c>
      <c r="J713" s="17">
        <f>+'Merkez Stok'!C10</f>
        <v>0</v>
      </c>
      <c r="K713" s="5"/>
      <c r="L713" s="5"/>
      <c r="M713" s="24">
        <f t="shared" si="157"/>
        <v>0</v>
      </c>
      <c r="N713" s="30"/>
      <c r="O713" s="34"/>
      <c r="P713" s="9">
        <f t="shared" si="161"/>
        <v>7</v>
      </c>
      <c r="Q713" s="17">
        <f>+'Merkez Stok'!C10</f>
        <v>0</v>
      </c>
      <c r="R713" s="5"/>
      <c r="S713" s="5"/>
      <c r="T713" s="24">
        <f t="shared" si="158"/>
        <v>0</v>
      </c>
      <c r="U713" s="38"/>
      <c r="V713" s="30"/>
    </row>
    <row r="714" spans="2:22" ht="15" customHeight="1">
      <c r="B714" s="9">
        <f t="shared" si="159"/>
        <v>8</v>
      </c>
      <c r="C714" s="17">
        <f>+'Merkez Stok'!C11</f>
        <v>0</v>
      </c>
      <c r="D714" s="5"/>
      <c r="E714" s="5"/>
      <c r="F714" s="24">
        <f t="shared" si="156"/>
        <v>0</v>
      </c>
      <c r="G714" s="30"/>
      <c r="I714" s="9">
        <f t="shared" si="160"/>
        <v>8</v>
      </c>
      <c r="J714" s="17">
        <f>+'Merkez Stok'!C11</f>
        <v>0</v>
      </c>
      <c r="K714" s="5"/>
      <c r="L714" s="5"/>
      <c r="M714" s="24">
        <f t="shared" si="157"/>
        <v>0</v>
      </c>
      <c r="N714" s="30"/>
      <c r="O714" s="34"/>
      <c r="P714" s="9">
        <f t="shared" si="161"/>
        <v>8</v>
      </c>
      <c r="Q714" s="17">
        <f>+'Merkez Stok'!C11</f>
        <v>0</v>
      </c>
      <c r="R714" s="5"/>
      <c r="S714" s="5"/>
      <c r="T714" s="24">
        <f t="shared" si="158"/>
        <v>0</v>
      </c>
      <c r="U714" s="38"/>
      <c r="V714" s="30"/>
    </row>
    <row r="715" spans="2:22" ht="15" customHeight="1">
      <c r="B715" s="9">
        <f t="shared" si="159"/>
        <v>9</v>
      </c>
      <c r="C715" s="17">
        <f>+'Merkez Stok'!C12</f>
        <v>0</v>
      </c>
      <c r="D715" s="5"/>
      <c r="E715" s="5"/>
      <c r="F715" s="24">
        <f t="shared" si="156"/>
        <v>0</v>
      </c>
      <c r="G715" s="30"/>
      <c r="I715" s="9">
        <f t="shared" si="160"/>
        <v>9</v>
      </c>
      <c r="J715" s="17">
        <f>+'Merkez Stok'!C12</f>
        <v>0</v>
      </c>
      <c r="K715" s="5"/>
      <c r="L715" s="5"/>
      <c r="M715" s="24">
        <f t="shared" si="157"/>
        <v>0</v>
      </c>
      <c r="N715" s="30"/>
      <c r="O715" s="34"/>
      <c r="P715" s="9">
        <f t="shared" si="161"/>
        <v>9</v>
      </c>
      <c r="Q715" s="17">
        <f>+'Merkez Stok'!C12</f>
        <v>0</v>
      </c>
      <c r="R715" s="5"/>
      <c r="S715" s="5"/>
      <c r="T715" s="24">
        <f t="shared" si="158"/>
        <v>0</v>
      </c>
      <c r="U715" s="38"/>
      <c r="V715" s="30"/>
    </row>
    <row r="716" spans="2:22" ht="15" customHeight="1">
      <c r="B716" s="9">
        <f t="shared" si="159"/>
        <v>10</v>
      </c>
      <c r="C716" s="17">
        <f>+'Merkez Stok'!C13</f>
        <v>0</v>
      </c>
      <c r="D716" s="5"/>
      <c r="E716" s="5"/>
      <c r="F716" s="24">
        <f t="shared" si="156"/>
        <v>0</v>
      </c>
      <c r="G716" s="30"/>
      <c r="I716" s="9">
        <f t="shared" si="160"/>
        <v>10</v>
      </c>
      <c r="J716" s="17">
        <f>+'Merkez Stok'!C13</f>
        <v>0</v>
      </c>
      <c r="K716" s="5"/>
      <c r="L716" s="5"/>
      <c r="M716" s="24">
        <f t="shared" si="157"/>
        <v>0</v>
      </c>
      <c r="N716" s="30"/>
      <c r="O716" s="34"/>
      <c r="P716" s="9">
        <f t="shared" si="161"/>
        <v>10</v>
      </c>
      <c r="Q716" s="17">
        <f>+'Merkez Stok'!C13</f>
        <v>0</v>
      </c>
      <c r="R716" s="5"/>
      <c r="S716" s="5"/>
      <c r="T716" s="24">
        <f t="shared" si="158"/>
        <v>0</v>
      </c>
      <c r="U716" s="38"/>
      <c r="V716" s="30"/>
    </row>
    <row r="717" spans="2:22" ht="15" customHeight="1">
      <c r="B717" s="9">
        <f t="shared" si="159"/>
        <v>11</v>
      </c>
      <c r="C717" s="17">
        <f>+'Merkez Stok'!C14</f>
        <v>0</v>
      </c>
      <c r="D717" s="5"/>
      <c r="E717" s="5"/>
      <c r="F717" s="24">
        <f t="shared" si="156"/>
        <v>0</v>
      </c>
      <c r="G717" s="30"/>
      <c r="I717" s="9">
        <f t="shared" si="160"/>
        <v>11</v>
      </c>
      <c r="J717" s="17">
        <f>+'Merkez Stok'!C14</f>
        <v>0</v>
      </c>
      <c r="K717" s="5"/>
      <c r="L717" s="5"/>
      <c r="M717" s="24">
        <f t="shared" si="157"/>
        <v>0</v>
      </c>
      <c r="N717" s="30"/>
      <c r="O717" s="34"/>
      <c r="P717" s="9">
        <f t="shared" si="161"/>
        <v>11</v>
      </c>
      <c r="Q717" s="17">
        <f>+'Merkez Stok'!C14</f>
        <v>0</v>
      </c>
      <c r="R717" s="5"/>
      <c r="S717" s="5"/>
      <c r="T717" s="24">
        <f t="shared" si="158"/>
        <v>0</v>
      </c>
      <c r="U717" s="38"/>
      <c r="V717" s="30"/>
    </row>
    <row r="718" spans="2:22" ht="15" customHeight="1">
      <c r="B718" s="9">
        <f t="shared" si="159"/>
        <v>12</v>
      </c>
      <c r="C718" s="17">
        <f>+'Merkez Stok'!C15</f>
        <v>0</v>
      </c>
      <c r="D718" s="5"/>
      <c r="E718" s="5"/>
      <c r="F718" s="24">
        <f t="shared" si="156"/>
        <v>0</v>
      </c>
      <c r="G718" s="30"/>
      <c r="I718" s="9">
        <f t="shared" si="160"/>
        <v>12</v>
      </c>
      <c r="J718" s="17">
        <f>+'Merkez Stok'!C15</f>
        <v>0</v>
      </c>
      <c r="K718" s="5"/>
      <c r="L718" s="5"/>
      <c r="M718" s="24">
        <f t="shared" si="157"/>
        <v>0</v>
      </c>
      <c r="N718" s="30"/>
      <c r="O718" s="34"/>
      <c r="P718" s="9">
        <f t="shared" si="161"/>
        <v>12</v>
      </c>
      <c r="Q718" s="17">
        <f>+'Merkez Stok'!C15</f>
        <v>0</v>
      </c>
      <c r="R718" s="5"/>
      <c r="S718" s="5"/>
      <c r="T718" s="24">
        <f t="shared" si="158"/>
        <v>0</v>
      </c>
      <c r="U718" s="38"/>
      <c r="V718" s="30"/>
    </row>
    <row r="719" spans="2:22" ht="15" customHeight="1">
      <c r="B719" s="9">
        <f t="shared" si="159"/>
        <v>13</v>
      </c>
      <c r="C719" s="17">
        <f>+'Merkez Stok'!C16</f>
        <v>0</v>
      </c>
      <c r="D719" s="5"/>
      <c r="E719" s="5"/>
      <c r="F719" s="24">
        <f t="shared" si="156"/>
        <v>0</v>
      </c>
      <c r="G719" s="30"/>
      <c r="I719" s="9">
        <f t="shared" si="160"/>
        <v>13</v>
      </c>
      <c r="J719" s="17">
        <f>+'Merkez Stok'!C16</f>
        <v>0</v>
      </c>
      <c r="K719" s="5"/>
      <c r="L719" s="5"/>
      <c r="M719" s="24">
        <f t="shared" si="157"/>
        <v>0</v>
      </c>
      <c r="N719" s="30"/>
      <c r="O719" s="34"/>
      <c r="P719" s="9">
        <f t="shared" si="161"/>
        <v>13</v>
      </c>
      <c r="Q719" s="17">
        <f>+'Merkez Stok'!C16</f>
        <v>0</v>
      </c>
      <c r="R719" s="5"/>
      <c r="S719" s="5"/>
      <c r="T719" s="24">
        <f t="shared" si="158"/>
        <v>0</v>
      </c>
      <c r="U719" s="38"/>
      <c r="V719" s="30"/>
    </row>
    <row r="720" spans="2:22" ht="15" customHeight="1">
      <c r="B720" s="9">
        <f t="shared" si="159"/>
        <v>14</v>
      </c>
      <c r="C720" s="17">
        <f>+'Merkez Stok'!C17</f>
        <v>0</v>
      </c>
      <c r="D720" s="5"/>
      <c r="E720" s="5"/>
      <c r="F720" s="24">
        <f t="shared" si="156"/>
        <v>0</v>
      </c>
      <c r="G720" s="30"/>
      <c r="I720" s="9">
        <f t="shared" si="160"/>
        <v>14</v>
      </c>
      <c r="J720" s="17">
        <f>+'Merkez Stok'!C17</f>
        <v>0</v>
      </c>
      <c r="K720" s="5"/>
      <c r="L720" s="5"/>
      <c r="M720" s="24">
        <f t="shared" si="157"/>
        <v>0</v>
      </c>
      <c r="N720" s="30"/>
      <c r="O720" s="34"/>
      <c r="P720" s="9">
        <f t="shared" si="161"/>
        <v>14</v>
      </c>
      <c r="Q720" s="17">
        <f>+'Merkez Stok'!C17</f>
        <v>0</v>
      </c>
      <c r="R720" s="5"/>
      <c r="S720" s="5"/>
      <c r="T720" s="24">
        <f t="shared" si="158"/>
        <v>0</v>
      </c>
      <c r="U720" s="38"/>
      <c r="V720" s="30"/>
    </row>
    <row r="721" spans="2:22" ht="15" customHeight="1">
      <c r="B721" s="9">
        <f t="shared" si="159"/>
        <v>15</v>
      </c>
      <c r="C721" s="17">
        <f>+'Merkez Stok'!C18</f>
        <v>0</v>
      </c>
      <c r="D721" s="5"/>
      <c r="E721" s="5"/>
      <c r="F721" s="24">
        <f t="shared" si="156"/>
        <v>0</v>
      </c>
      <c r="G721" s="30"/>
      <c r="I721" s="9">
        <f t="shared" si="160"/>
        <v>15</v>
      </c>
      <c r="J721" s="17">
        <f>+'Merkez Stok'!C18</f>
        <v>0</v>
      </c>
      <c r="K721" s="5"/>
      <c r="L721" s="5"/>
      <c r="M721" s="24">
        <f t="shared" si="157"/>
        <v>0</v>
      </c>
      <c r="N721" s="30"/>
      <c r="O721" s="34"/>
      <c r="P721" s="9">
        <f t="shared" si="161"/>
        <v>15</v>
      </c>
      <c r="Q721" s="17">
        <f>+'Merkez Stok'!C18</f>
        <v>0</v>
      </c>
      <c r="R721" s="5"/>
      <c r="S721" s="5"/>
      <c r="T721" s="24">
        <f t="shared" si="158"/>
        <v>0</v>
      </c>
      <c r="U721" s="38"/>
      <c r="V721" s="30"/>
    </row>
    <row r="722" spans="2:22" ht="15" customHeight="1">
      <c r="B722" s="9">
        <f t="shared" si="159"/>
        <v>16</v>
      </c>
      <c r="C722" s="17">
        <f>+'Merkez Stok'!C19</f>
        <v>0</v>
      </c>
      <c r="D722" s="5"/>
      <c r="E722" s="5"/>
      <c r="F722" s="24">
        <f t="shared" si="156"/>
        <v>0</v>
      </c>
      <c r="G722" s="30"/>
      <c r="I722" s="9">
        <f t="shared" si="160"/>
        <v>16</v>
      </c>
      <c r="J722" s="17">
        <f>+'Merkez Stok'!C19</f>
        <v>0</v>
      </c>
      <c r="K722" s="5"/>
      <c r="L722" s="5"/>
      <c r="M722" s="24">
        <f t="shared" si="157"/>
        <v>0</v>
      </c>
      <c r="N722" s="30"/>
      <c r="O722" s="34"/>
      <c r="P722" s="9">
        <f t="shared" si="161"/>
        <v>16</v>
      </c>
      <c r="Q722" s="17">
        <f>+'Merkez Stok'!C19</f>
        <v>0</v>
      </c>
      <c r="R722" s="5"/>
      <c r="S722" s="5"/>
      <c r="T722" s="24">
        <f t="shared" si="158"/>
        <v>0</v>
      </c>
      <c r="U722" s="38"/>
      <c r="V722" s="30"/>
    </row>
    <row r="723" spans="2:22" ht="15" customHeight="1">
      <c r="B723" s="9">
        <f t="shared" si="159"/>
        <v>17</v>
      </c>
      <c r="C723" s="17">
        <f>+'Merkez Stok'!C20</f>
        <v>0</v>
      </c>
      <c r="D723" s="5"/>
      <c r="E723" s="5"/>
      <c r="F723" s="24">
        <f t="shared" si="156"/>
        <v>0</v>
      </c>
      <c r="G723" s="30"/>
      <c r="I723" s="9">
        <f t="shared" si="160"/>
        <v>17</v>
      </c>
      <c r="J723" s="17">
        <f>+'Merkez Stok'!C20</f>
        <v>0</v>
      </c>
      <c r="K723" s="5"/>
      <c r="L723" s="5"/>
      <c r="M723" s="24">
        <f t="shared" si="157"/>
        <v>0</v>
      </c>
      <c r="N723" s="30"/>
      <c r="O723" s="34"/>
      <c r="P723" s="9">
        <f t="shared" si="161"/>
        <v>17</v>
      </c>
      <c r="Q723" s="17">
        <f>+'Merkez Stok'!C20</f>
        <v>0</v>
      </c>
      <c r="R723" s="5"/>
      <c r="S723" s="5"/>
      <c r="T723" s="24">
        <f t="shared" si="158"/>
        <v>0</v>
      </c>
      <c r="U723" s="38"/>
      <c r="V723" s="30"/>
    </row>
    <row r="724" spans="2:22" ht="15" customHeight="1">
      <c r="B724" s="9">
        <f t="shared" si="159"/>
        <v>18</v>
      </c>
      <c r="C724" s="17">
        <f>+'Merkez Stok'!C21</f>
        <v>0</v>
      </c>
      <c r="D724" s="5"/>
      <c r="E724" s="5"/>
      <c r="F724" s="24">
        <f t="shared" si="156"/>
        <v>0</v>
      </c>
      <c r="G724" s="30"/>
      <c r="I724" s="9">
        <f t="shared" si="160"/>
        <v>18</v>
      </c>
      <c r="J724" s="17">
        <f>+'Merkez Stok'!C21</f>
        <v>0</v>
      </c>
      <c r="K724" s="5"/>
      <c r="L724" s="5"/>
      <c r="M724" s="24">
        <f t="shared" si="157"/>
        <v>0</v>
      </c>
      <c r="N724" s="30"/>
      <c r="O724" s="34"/>
      <c r="P724" s="9">
        <f t="shared" si="161"/>
        <v>18</v>
      </c>
      <c r="Q724" s="17">
        <f>+'Merkez Stok'!C21</f>
        <v>0</v>
      </c>
      <c r="R724" s="5"/>
      <c r="S724" s="5"/>
      <c r="T724" s="24">
        <f t="shared" si="158"/>
        <v>0</v>
      </c>
      <c r="U724" s="38"/>
      <c r="V724" s="30"/>
    </row>
    <row r="725" spans="2:22" ht="15" customHeight="1">
      <c r="B725" s="9">
        <f t="shared" si="159"/>
        <v>19</v>
      </c>
      <c r="C725" s="17">
        <f>+'Merkez Stok'!C22</f>
        <v>0</v>
      </c>
      <c r="D725" s="5"/>
      <c r="E725" s="5"/>
      <c r="F725" s="24">
        <f t="shared" si="156"/>
        <v>0</v>
      </c>
      <c r="G725" s="30"/>
      <c r="I725" s="9">
        <f t="shared" si="160"/>
        <v>19</v>
      </c>
      <c r="J725" s="17">
        <f>+'Merkez Stok'!C22</f>
        <v>0</v>
      </c>
      <c r="K725" s="5"/>
      <c r="L725" s="5"/>
      <c r="M725" s="24">
        <f t="shared" si="157"/>
        <v>0</v>
      </c>
      <c r="N725" s="30"/>
      <c r="O725" s="34"/>
      <c r="P725" s="9">
        <f t="shared" si="161"/>
        <v>19</v>
      </c>
      <c r="Q725" s="17">
        <f>+'Merkez Stok'!C22</f>
        <v>0</v>
      </c>
      <c r="R725" s="5"/>
      <c r="S725" s="5"/>
      <c r="T725" s="24">
        <f t="shared" si="158"/>
        <v>0</v>
      </c>
      <c r="U725" s="38"/>
      <c r="V725" s="30"/>
    </row>
    <row r="726" spans="2:22" ht="15" customHeight="1" thickBot="1">
      <c r="B726" s="18">
        <f t="shared" si="159"/>
        <v>20</v>
      </c>
      <c r="C726" s="17">
        <f>+'Merkez Stok'!C23</f>
        <v>0</v>
      </c>
      <c r="D726" s="20"/>
      <c r="E726" s="20"/>
      <c r="F726" s="25">
        <f t="shared" si="156"/>
        <v>0</v>
      </c>
      <c r="G726" s="30"/>
      <c r="I726" s="18">
        <f t="shared" si="160"/>
        <v>20</v>
      </c>
      <c r="J726" s="17">
        <f>+'Merkez Stok'!C23</f>
        <v>0</v>
      </c>
      <c r="K726" s="20"/>
      <c r="L726" s="20"/>
      <c r="M726" s="25">
        <f t="shared" si="157"/>
        <v>0</v>
      </c>
      <c r="N726" s="30"/>
      <c r="O726" s="34"/>
      <c r="P726" s="18">
        <f t="shared" si="161"/>
        <v>20</v>
      </c>
      <c r="Q726" s="17">
        <f>+'Merkez Stok'!C23</f>
        <v>0</v>
      </c>
      <c r="R726" s="20"/>
      <c r="S726" s="20"/>
      <c r="T726" s="25">
        <f t="shared" si="158"/>
        <v>0</v>
      </c>
      <c r="U726" s="38"/>
      <c r="V726" s="30"/>
    </row>
    <row r="727" spans="2:22" ht="22.5" customHeight="1" thickBot="1">
      <c r="B727" s="151" t="s">
        <v>8</v>
      </c>
      <c r="C727" s="152"/>
      <c r="D727" s="22">
        <f>SUM(D707:D726)</f>
        <v>0</v>
      </c>
      <c r="E727" s="22">
        <f>SUM(E707:E726)</f>
        <v>0</v>
      </c>
      <c r="F727" s="26">
        <f>SUM(F707:F726)</f>
        <v>0</v>
      </c>
      <c r="G727" s="23">
        <f>SUM(G707:G726)</f>
        <v>0</v>
      </c>
      <c r="I727" s="151" t="s">
        <v>8</v>
      </c>
      <c r="J727" s="152"/>
      <c r="K727" s="22">
        <f>SUM(K707:K726)</f>
        <v>0</v>
      </c>
      <c r="L727" s="22">
        <f>SUM(L707:L726)</f>
        <v>0</v>
      </c>
      <c r="M727" s="26">
        <f>SUM(M707:M726)</f>
        <v>0</v>
      </c>
      <c r="N727" s="23">
        <f>SUM(N707:N726)</f>
        <v>0</v>
      </c>
      <c r="O727" s="37"/>
      <c r="P727" s="151" t="s">
        <v>8</v>
      </c>
      <c r="Q727" s="152"/>
      <c r="R727" s="22">
        <f>SUM(R707:R726)</f>
        <v>0</v>
      </c>
      <c r="S727" s="22">
        <f>SUM(S707:S726)</f>
        <v>0</v>
      </c>
      <c r="T727" s="26">
        <f>SUM(T707:T726)</f>
        <v>0</v>
      </c>
      <c r="U727" s="26">
        <f>SUM(U707:U726)</f>
        <v>0</v>
      </c>
      <c r="V727" s="23">
        <f>SUM(V707:V726)</f>
        <v>0</v>
      </c>
    </row>
    <row r="728" spans="2:22" ht="22.5" customHeight="1" thickBot="1">
      <c r="B728" s="145" t="s">
        <v>28</v>
      </c>
      <c r="C728" s="146"/>
      <c r="D728" s="146"/>
      <c r="E728" s="146"/>
      <c r="F728" s="27"/>
      <c r="G728" s="31"/>
      <c r="I728" s="145" t="s">
        <v>28</v>
      </c>
      <c r="J728" s="146"/>
      <c r="K728" s="146"/>
      <c r="L728" s="146"/>
      <c r="M728" s="27"/>
      <c r="N728" s="31"/>
      <c r="O728" s="36"/>
      <c r="P728" s="145" t="s">
        <v>28</v>
      </c>
      <c r="Q728" s="146"/>
      <c r="R728" s="146"/>
      <c r="S728" s="146"/>
      <c r="T728" s="27"/>
      <c r="U728" s="39"/>
      <c r="V728" s="31"/>
    </row>
    <row r="731" spans="2:22" ht="16.5" customHeight="1" thickBot="1">
      <c r="B731" s="32">
        <f>+B704+1</f>
        <v>42457</v>
      </c>
    </row>
    <row r="732" spans="2:22" ht="24" customHeight="1" thickBot="1">
      <c r="B732" s="148" t="s">
        <v>20</v>
      </c>
      <c r="C732" s="149"/>
      <c r="D732" s="149"/>
      <c r="E732" s="149"/>
      <c r="F732" s="149"/>
      <c r="G732" s="150"/>
      <c r="I732" s="148" t="s">
        <v>21</v>
      </c>
      <c r="J732" s="149"/>
      <c r="K732" s="149"/>
      <c r="L732" s="149"/>
      <c r="M732" s="149"/>
      <c r="N732" s="150"/>
      <c r="O732" s="35"/>
      <c r="P732" s="148" t="s">
        <v>22</v>
      </c>
      <c r="Q732" s="149"/>
      <c r="R732" s="149"/>
      <c r="S732" s="149"/>
      <c r="T732" s="149"/>
      <c r="U732" s="150"/>
      <c r="V732" s="28"/>
    </row>
    <row r="733" spans="2:22" s="21" customFormat="1" ht="27.75" customHeight="1">
      <c r="B733" s="40" t="s">
        <v>3</v>
      </c>
      <c r="C733" s="41" t="s">
        <v>10</v>
      </c>
      <c r="D733" s="41" t="s">
        <v>23</v>
      </c>
      <c r="E733" s="41" t="s">
        <v>24</v>
      </c>
      <c r="F733" s="42" t="s">
        <v>25</v>
      </c>
      <c r="G733" s="43" t="s">
        <v>26</v>
      </c>
      <c r="I733" s="40" t="s">
        <v>3</v>
      </c>
      <c r="J733" s="41" t="s">
        <v>10</v>
      </c>
      <c r="K733" s="41" t="s">
        <v>23</v>
      </c>
      <c r="L733" s="41" t="s">
        <v>24</v>
      </c>
      <c r="M733" s="42" t="s">
        <v>25</v>
      </c>
      <c r="N733" s="43" t="s">
        <v>26</v>
      </c>
      <c r="O733" s="33"/>
      <c r="P733" s="40" t="s">
        <v>3</v>
      </c>
      <c r="Q733" s="41" t="s">
        <v>10</v>
      </c>
      <c r="R733" s="41" t="s">
        <v>23</v>
      </c>
      <c r="S733" s="41" t="s">
        <v>24</v>
      </c>
      <c r="T733" s="42" t="s">
        <v>25</v>
      </c>
      <c r="U733" s="44" t="s">
        <v>26</v>
      </c>
      <c r="V733" s="29" t="s">
        <v>27</v>
      </c>
    </row>
    <row r="734" spans="2:22" ht="15" customHeight="1">
      <c r="B734" s="9">
        <v>1</v>
      </c>
      <c r="C734" s="17" t="str">
        <f>+'Merkez Stok'!C4</f>
        <v>Z-Katlama 200 eded</v>
      </c>
      <c r="D734" s="5"/>
      <c r="E734" s="5"/>
      <c r="F734" s="24">
        <f>+D734*E734</f>
        <v>0</v>
      </c>
      <c r="G734" s="30"/>
      <c r="I734" s="9">
        <v>1</v>
      </c>
      <c r="J734" s="17" t="str">
        <f>+'Merkez Stok'!C4</f>
        <v>Z-Katlama 200 eded</v>
      </c>
      <c r="K734" s="5"/>
      <c r="L734" s="5"/>
      <c r="M734" s="24">
        <f>+K734*L734</f>
        <v>0</v>
      </c>
      <c r="N734" s="30"/>
      <c r="O734" s="34"/>
      <c r="P734" s="9">
        <v>1</v>
      </c>
      <c r="Q734" s="17" t="str">
        <f>+'Merkez Stok'!C4</f>
        <v>Z-Katlama 200 eded</v>
      </c>
      <c r="R734" s="5"/>
      <c r="S734" s="5"/>
      <c r="T734" s="24">
        <f>+R734*S734</f>
        <v>0</v>
      </c>
      <c r="U734" s="38"/>
      <c r="V734" s="30"/>
    </row>
    <row r="735" spans="2:22" ht="15" customHeight="1">
      <c r="B735" s="9">
        <f>+B734+1</f>
        <v>2</v>
      </c>
      <c r="C735" s="17">
        <f>+'Merkez Stok'!C5</f>
        <v>0</v>
      </c>
      <c r="D735" s="5"/>
      <c r="E735" s="5"/>
      <c r="F735" s="24">
        <f t="shared" ref="F735:F753" si="162">+D735*E735</f>
        <v>0</v>
      </c>
      <c r="G735" s="30"/>
      <c r="I735" s="9">
        <f>+I734+1</f>
        <v>2</v>
      </c>
      <c r="J735" s="17">
        <f>+'Merkez Stok'!C5</f>
        <v>0</v>
      </c>
      <c r="K735" s="5"/>
      <c r="L735" s="5"/>
      <c r="M735" s="24">
        <f t="shared" ref="M735:M753" si="163">+K735*L735</f>
        <v>0</v>
      </c>
      <c r="N735" s="30"/>
      <c r="O735" s="34"/>
      <c r="P735" s="9">
        <f>+P734+1</f>
        <v>2</v>
      </c>
      <c r="Q735" s="17">
        <f>+'Merkez Stok'!C5</f>
        <v>0</v>
      </c>
      <c r="R735" s="5"/>
      <c r="S735" s="5"/>
      <c r="T735" s="24">
        <f t="shared" ref="T735:T753" si="164">+R735*S735</f>
        <v>0</v>
      </c>
      <c r="U735" s="38"/>
      <c r="V735" s="30"/>
    </row>
    <row r="736" spans="2:22" ht="15" customHeight="1">
      <c r="B736" s="9">
        <f t="shared" ref="B736:B753" si="165">+B735+1</f>
        <v>3</v>
      </c>
      <c r="C736" s="17">
        <f>+'Merkez Stok'!C6</f>
        <v>0</v>
      </c>
      <c r="D736" s="5"/>
      <c r="E736" s="5"/>
      <c r="F736" s="24">
        <f t="shared" si="162"/>
        <v>0</v>
      </c>
      <c r="G736" s="30"/>
      <c r="I736" s="9">
        <f t="shared" ref="I736:I753" si="166">+I735+1</f>
        <v>3</v>
      </c>
      <c r="J736" s="17">
        <f>+'Merkez Stok'!C6</f>
        <v>0</v>
      </c>
      <c r="K736" s="5"/>
      <c r="L736" s="5"/>
      <c r="M736" s="24">
        <f t="shared" si="163"/>
        <v>0</v>
      </c>
      <c r="N736" s="30"/>
      <c r="O736" s="34"/>
      <c r="P736" s="9">
        <f t="shared" ref="P736:P753" si="167">+P735+1</f>
        <v>3</v>
      </c>
      <c r="Q736" s="17">
        <f>+'Merkez Stok'!C6</f>
        <v>0</v>
      </c>
      <c r="R736" s="5"/>
      <c r="S736" s="5"/>
      <c r="T736" s="24">
        <f t="shared" si="164"/>
        <v>0</v>
      </c>
      <c r="U736" s="38"/>
      <c r="V736" s="30"/>
    </row>
    <row r="737" spans="2:22" ht="15" customHeight="1">
      <c r="B737" s="9">
        <f t="shared" si="165"/>
        <v>4</v>
      </c>
      <c r="C737" s="17">
        <f>+'Merkez Stok'!C7</f>
        <v>0</v>
      </c>
      <c r="D737" s="5"/>
      <c r="E737" s="5"/>
      <c r="F737" s="24">
        <f t="shared" si="162"/>
        <v>0</v>
      </c>
      <c r="G737" s="30"/>
      <c r="I737" s="9">
        <f t="shared" si="166"/>
        <v>4</v>
      </c>
      <c r="J737" s="17">
        <f>+'Merkez Stok'!C7</f>
        <v>0</v>
      </c>
      <c r="K737" s="5"/>
      <c r="L737" s="5"/>
      <c r="M737" s="24">
        <f t="shared" si="163"/>
        <v>0</v>
      </c>
      <c r="N737" s="30"/>
      <c r="O737" s="34"/>
      <c r="P737" s="9">
        <f t="shared" si="167"/>
        <v>4</v>
      </c>
      <c r="Q737" s="17">
        <f>+'Merkez Stok'!C7</f>
        <v>0</v>
      </c>
      <c r="R737" s="5"/>
      <c r="S737" s="5"/>
      <c r="T737" s="24">
        <f t="shared" si="164"/>
        <v>0</v>
      </c>
      <c r="U737" s="38"/>
      <c r="V737" s="30"/>
    </row>
    <row r="738" spans="2:22" ht="15" customHeight="1">
      <c r="B738" s="9">
        <f t="shared" si="165"/>
        <v>5</v>
      </c>
      <c r="C738" s="17">
        <f>+'Merkez Stok'!C8</f>
        <v>0</v>
      </c>
      <c r="D738" s="5"/>
      <c r="E738" s="5"/>
      <c r="F738" s="24">
        <f t="shared" si="162"/>
        <v>0</v>
      </c>
      <c r="G738" s="30"/>
      <c r="I738" s="9">
        <f t="shared" si="166"/>
        <v>5</v>
      </c>
      <c r="J738" s="17">
        <f>+'Merkez Stok'!C8</f>
        <v>0</v>
      </c>
      <c r="K738" s="5"/>
      <c r="L738" s="5"/>
      <c r="M738" s="24">
        <f t="shared" si="163"/>
        <v>0</v>
      </c>
      <c r="N738" s="30"/>
      <c r="O738" s="34"/>
      <c r="P738" s="9">
        <f t="shared" si="167"/>
        <v>5</v>
      </c>
      <c r="Q738" s="17">
        <f>+'Merkez Stok'!C8</f>
        <v>0</v>
      </c>
      <c r="R738" s="5"/>
      <c r="S738" s="5"/>
      <c r="T738" s="24">
        <f t="shared" si="164"/>
        <v>0</v>
      </c>
      <c r="U738" s="38"/>
      <c r="V738" s="30"/>
    </row>
    <row r="739" spans="2:22" ht="15" customHeight="1">
      <c r="B739" s="9">
        <f t="shared" si="165"/>
        <v>6</v>
      </c>
      <c r="C739" s="17">
        <f>+'Merkez Stok'!C9</f>
        <v>0</v>
      </c>
      <c r="D739" s="5"/>
      <c r="E739" s="5"/>
      <c r="F739" s="24">
        <f t="shared" si="162"/>
        <v>0</v>
      </c>
      <c r="G739" s="30"/>
      <c r="I739" s="9">
        <f t="shared" si="166"/>
        <v>6</v>
      </c>
      <c r="J739" s="17">
        <f>+'Merkez Stok'!C9</f>
        <v>0</v>
      </c>
      <c r="K739" s="5"/>
      <c r="L739" s="5"/>
      <c r="M739" s="24">
        <f t="shared" si="163"/>
        <v>0</v>
      </c>
      <c r="N739" s="30"/>
      <c r="O739" s="34"/>
      <c r="P739" s="9">
        <f t="shared" si="167"/>
        <v>6</v>
      </c>
      <c r="Q739" s="17">
        <f>+'Merkez Stok'!C9</f>
        <v>0</v>
      </c>
      <c r="R739" s="5"/>
      <c r="S739" s="5"/>
      <c r="T739" s="24">
        <f t="shared" si="164"/>
        <v>0</v>
      </c>
      <c r="U739" s="38"/>
      <c r="V739" s="30"/>
    </row>
    <row r="740" spans="2:22" ht="15" customHeight="1">
      <c r="B740" s="9">
        <f t="shared" si="165"/>
        <v>7</v>
      </c>
      <c r="C740" s="17">
        <f>+'Merkez Stok'!C10</f>
        <v>0</v>
      </c>
      <c r="D740" s="5"/>
      <c r="E740" s="5"/>
      <c r="F740" s="24">
        <f t="shared" si="162"/>
        <v>0</v>
      </c>
      <c r="G740" s="30"/>
      <c r="I740" s="9">
        <f t="shared" si="166"/>
        <v>7</v>
      </c>
      <c r="J740" s="17">
        <f>+'Merkez Stok'!C10</f>
        <v>0</v>
      </c>
      <c r="K740" s="5"/>
      <c r="L740" s="5"/>
      <c r="M740" s="24">
        <f t="shared" si="163"/>
        <v>0</v>
      </c>
      <c r="N740" s="30"/>
      <c r="O740" s="34"/>
      <c r="P740" s="9">
        <f t="shared" si="167"/>
        <v>7</v>
      </c>
      <c r="Q740" s="17">
        <f>+'Merkez Stok'!C10</f>
        <v>0</v>
      </c>
      <c r="R740" s="5"/>
      <c r="S740" s="5"/>
      <c r="T740" s="24">
        <f t="shared" si="164"/>
        <v>0</v>
      </c>
      <c r="U740" s="38"/>
      <c r="V740" s="30"/>
    </row>
    <row r="741" spans="2:22" ht="15" customHeight="1">
      <c r="B741" s="9">
        <f t="shared" si="165"/>
        <v>8</v>
      </c>
      <c r="C741" s="17">
        <f>+'Merkez Stok'!C11</f>
        <v>0</v>
      </c>
      <c r="D741" s="5"/>
      <c r="E741" s="5"/>
      <c r="F741" s="24">
        <f t="shared" si="162"/>
        <v>0</v>
      </c>
      <c r="G741" s="30"/>
      <c r="I741" s="9">
        <f t="shared" si="166"/>
        <v>8</v>
      </c>
      <c r="J741" s="17">
        <f>+'Merkez Stok'!C11</f>
        <v>0</v>
      </c>
      <c r="K741" s="5"/>
      <c r="L741" s="5"/>
      <c r="M741" s="24">
        <f t="shared" si="163"/>
        <v>0</v>
      </c>
      <c r="N741" s="30"/>
      <c r="O741" s="34"/>
      <c r="P741" s="9">
        <f t="shared" si="167"/>
        <v>8</v>
      </c>
      <c r="Q741" s="17">
        <f>+'Merkez Stok'!C11</f>
        <v>0</v>
      </c>
      <c r="R741" s="5"/>
      <c r="S741" s="5"/>
      <c r="T741" s="24">
        <f t="shared" si="164"/>
        <v>0</v>
      </c>
      <c r="U741" s="38"/>
      <c r="V741" s="30"/>
    </row>
    <row r="742" spans="2:22" ht="15" customHeight="1">
      <c r="B742" s="9">
        <f t="shared" si="165"/>
        <v>9</v>
      </c>
      <c r="C742" s="17">
        <f>+'Merkez Stok'!C12</f>
        <v>0</v>
      </c>
      <c r="D742" s="5"/>
      <c r="E742" s="5"/>
      <c r="F742" s="24">
        <f t="shared" si="162"/>
        <v>0</v>
      </c>
      <c r="G742" s="30"/>
      <c r="I742" s="9">
        <f t="shared" si="166"/>
        <v>9</v>
      </c>
      <c r="J742" s="17">
        <f>+'Merkez Stok'!C12</f>
        <v>0</v>
      </c>
      <c r="K742" s="5"/>
      <c r="L742" s="5"/>
      <c r="M742" s="24">
        <f t="shared" si="163"/>
        <v>0</v>
      </c>
      <c r="N742" s="30"/>
      <c r="O742" s="34"/>
      <c r="P742" s="9">
        <f t="shared" si="167"/>
        <v>9</v>
      </c>
      <c r="Q742" s="17">
        <f>+'Merkez Stok'!C12</f>
        <v>0</v>
      </c>
      <c r="R742" s="5"/>
      <c r="S742" s="5"/>
      <c r="T742" s="24">
        <f t="shared" si="164"/>
        <v>0</v>
      </c>
      <c r="U742" s="38"/>
      <c r="V742" s="30"/>
    </row>
    <row r="743" spans="2:22" ht="15" customHeight="1">
      <c r="B743" s="9">
        <f t="shared" si="165"/>
        <v>10</v>
      </c>
      <c r="C743" s="17">
        <f>+'Merkez Stok'!C13</f>
        <v>0</v>
      </c>
      <c r="D743" s="5"/>
      <c r="E743" s="5"/>
      <c r="F743" s="24">
        <f t="shared" si="162"/>
        <v>0</v>
      </c>
      <c r="G743" s="30"/>
      <c r="I743" s="9">
        <f t="shared" si="166"/>
        <v>10</v>
      </c>
      <c r="J743" s="17">
        <f>+'Merkez Stok'!C13</f>
        <v>0</v>
      </c>
      <c r="K743" s="5"/>
      <c r="L743" s="5"/>
      <c r="M743" s="24">
        <f t="shared" si="163"/>
        <v>0</v>
      </c>
      <c r="N743" s="30"/>
      <c r="O743" s="34"/>
      <c r="P743" s="9">
        <f t="shared" si="167"/>
        <v>10</v>
      </c>
      <c r="Q743" s="17">
        <f>+'Merkez Stok'!C13</f>
        <v>0</v>
      </c>
      <c r="R743" s="5"/>
      <c r="S743" s="5"/>
      <c r="T743" s="24">
        <f t="shared" si="164"/>
        <v>0</v>
      </c>
      <c r="U743" s="38"/>
      <c r="V743" s="30"/>
    </row>
    <row r="744" spans="2:22" ht="15" customHeight="1">
      <c r="B744" s="9">
        <f t="shared" si="165"/>
        <v>11</v>
      </c>
      <c r="C744" s="17">
        <f>+'Merkez Stok'!C14</f>
        <v>0</v>
      </c>
      <c r="D744" s="5"/>
      <c r="E744" s="5"/>
      <c r="F744" s="24">
        <f t="shared" si="162"/>
        <v>0</v>
      </c>
      <c r="G744" s="30"/>
      <c r="I744" s="9">
        <f t="shared" si="166"/>
        <v>11</v>
      </c>
      <c r="J744" s="17">
        <f>+'Merkez Stok'!C14</f>
        <v>0</v>
      </c>
      <c r="K744" s="5"/>
      <c r="L744" s="5"/>
      <c r="M744" s="24">
        <f t="shared" si="163"/>
        <v>0</v>
      </c>
      <c r="N744" s="30"/>
      <c r="O744" s="34"/>
      <c r="P744" s="9">
        <f t="shared" si="167"/>
        <v>11</v>
      </c>
      <c r="Q744" s="17">
        <f>+'Merkez Stok'!C14</f>
        <v>0</v>
      </c>
      <c r="R744" s="5"/>
      <c r="S744" s="5"/>
      <c r="T744" s="24">
        <f t="shared" si="164"/>
        <v>0</v>
      </c>
      <c r="U744" s="38"/>
      <c r="V744" s="30"/>
    </row>
    <row r="745" spans="2:22" ht="15" customHeight="1">
      <c r="B745" s="9">
        <f t="shared" si="165"/>
        <v>12</v>
      </c>
      <c r="C745" s="17">
        <f>+'Merkez Stok'!C15</f>
        <v>0</v>
      </c>
      <c r="D745" s="5"/>
      <c r="E745" s="5"/>
      <c r="F745" s="24">
        <f t="shared" si="162"/>
        <v>0</v>
      </c>
      <c r="G745" s="30"/>
      <c r="I745" s="9">
        <f t="shared" si="166"/>
        <v>12</v>
      </c>
      <c r="J745" s="17">
        <f>+'Merkez Stok'!C15</f>
        <v>0</v>
      </c>
      <c r="K745" s="5"/>
      <c r="L745" s="5"/>
      <c r="M745" s="24">
        <f t="shared" si="163"/>
        <v>0</v>
      </c>
      <c r="N745" s="30"/>
      <c r="O745" s="34"/>
      <c r="P745" s="9">
        <f t="shared" si="167"/>
        <v>12</v>
      </c>
      <c r="Q745" s="17">
        <f>+'Merkez Stok'!C15</f>
        <v>0</v>
      </c>
      <c r="R745" s="5"/>
      <c r="S745" s="5"/>
      <c r="T745" s="24">
        <f t="shared" si="164"/>
        <v>0</v>
      </c>
      <c r="U745" s="38"/>
      <c r="V745" s="30"/>
    </row>
    <row r="746" spans="2:22" ht="15" customHeight="1">
      <c r="B746" s="9">
        <f t="shared" si="165"/>
        <v>13</v>
      </c>
      <c r="C746" s="17">
        <f>+'Merkez Stok'!C16</f>
        <v>0</v>
      </c>
      <c r="D746" s="5"/>
      <c r="E746" s="5"/>
      <c r="F746" s="24">
        <f t="shared" si="162"/>
        <v>0</v>
      </c>
      <c r="G746" s="30"/>
      <c r="I746" s="9">
        <f t="shared" si="166"/>
        <v>13</v>
      </c>
      <c r="J746" s="17">
        <f>+'Merkez Stok'!C16</f>
        <v>0</v>
      </c>
      <c r="K746" s="5"/>
      <c r="L746" s="5"/>
      <c r="M746" s="24">
        <f t="shared" si="163"/>
        <v>0</v>
      </c>
      <c r="N746" s="30"/>
      <c r="O746" s="34"/>
      <c r="P746" s="9">
        <f t="shared" si="167"/>
        <v>13</v>
      </c>
      <c r="Q746" s="17">
        <f>+'Merkez Stok'!C16</f>
        <v>0</v>
      </c>
      <c r="R746" s="5"/>
      <c r="S746" s="5"/>
      <c r="T746" s="24">
        <f t="shared" si="164"/>
        <v>0</v>
      </c>
      <c r="U746" s="38"/>
      <c r="V746" s="30"/>
    </row>
    <row r="747" spans="2:22" ht="15" customHeight="1">
      <c r="B747" s="9">
        <f t="shared" si="165"/>
        <v>14</v>
      </c>
      <c r="C747" s="17">
        <f>+'Merkez Stok'!C17</f>
        <v>0</v>
      </c>
      <c r="D747" s="5"/>
      <c r="E747" s="5"/>
      <c r="F747" s="24">
        <f t="shared" si="162"/>
        <v>0</v>
      </c>
      <c r="G747" s="30"/>
      <c r="I747" s="9">
        <f t="shared" si="166"/>
        <v>14</v>
      </c>
      <c r="J747" s="17">
        <f>+'Merkez Stok'!C17</f>
        <v>0</v>
      </c>
      <c r="K747" s="5"/>
      <c r="L747" s="5"/>
      <c r="M747" s="24">
        <f t="shared" si="163"/>
        <v>0</v>
      </c>
      <c r="N747" s="30"/>
      <c r="O747" s="34"/>
      <c r="P747" s="9">
        <f t="shared" si="167"/>
        <v>14</v>
      </c>
      <c r="Q747" s="17">
        <f>+'Merkez Stok'!C17</f>
        <v>0</v>
      </c>
      <c r="R747" s="5"/>
      <c r="S747" s="5"/>
      <c r="T747" s="24">
        <f t="shared" si="164"/>
        <v>0</v>
      </c>
      <c r="U747" s="38"/>
      <c r="V747" s="30"/>
    </row>
    <row r="748" spans="2:22" ht="15" customHeight="1">
      <c r="B748" s="9">
        <f t="shared" si="165"/>
        <v>15</v>
      </c>
      <c r="C748" s="17">
        <f>+'Merkez Stok'!C18</f>
        <v>0</v>
      </c>
      <c r="D748" s="5"/>
      <c r="E748" s="5"/>
      <c r="F748" s="24">
        <f t="shared" si="162"/>
        <v>0</v>
      </c>
      <c r="G748" s="30"/>
      <c r="I748" s="9">
        <f t="shared" si="166"/>
        <v>15</v>
      </c>
      <c r="J748" s="17">
        <f>+'Merkez Stok'!C18</f>
        <v>0</v>
      </c>
      <c r="K748" s="5"/>
      <c r="L748" s="5"/>
      <c r="M748" s="24">
        <f t="shared" si="163"/>
        <v>0</v>
      </c>
      <c r="N748" s="30"/>
      <c r="O748" s="34"/>
      <c r="P748" s="9">
        <f t="shared" si="167"/>
        <v>15</v>
      </c>
      <c r="Q748" s="17">
        <f>+'Merkez Stok'!C18</f>
        <v>0</v>
      </c>
      <c r="R748" s="5"/>
      <c r="S748" s="5"/>
      <c r="T748" s="24">
        <f t="shared" si="164"/>
        <v>0</v>
      </c>
      <c r="U748" s="38"/>
      <c r="V748" s="30"/>
    </row>
    <row r="749" spans="2:22" ht="15" customHeight="1">
      <c r="B749" s="9">
        <f t="shared" si="165"/>
        <v>16</v>
      </c>
      <c r="C749" s="17">
        <f>+'Merkez Stok'!C19</f>
        <v>0</v>
      </c>
      <c r="D749" s="5"/>
      <c r="E749" s="5"/>
      <c r="F749" s="24">
        <f t="shared" si="162"/>
        <v>0</v>
      </c>
      <c r="G749" s="30"/>
      <c r="I749" s="9">
        <f t="shared" si="166"/>
        <v>16</v>
      </c>
      <c r="J749" s="17">
        <f>+'Merkez Stok'!C19</f>
        <v>0</v>
      </c>
      <c r="K749" s="5"/>
      <c r="L749" s="5"/>
      <c r="M749" s="24">
        <f t="shared" si="163"/>
        <v>0</v>
      </c>
      <c r="N749" s="30"/>
      <c r="O749" s="34"/>
      <c r="P749" s="9">
        <f t="shared" si="167"/>
        <v>16</v>
      </c>
      <c r="Q749" s="17">
        <f>+'Merkez Stok'!C19</f>
        <v>0</v>
      </c>
      <c r="R749" s="5"/>
      <c r="S749" s="5"/>
      <c r="T749" s="24">
        <f t="shared" si="164"/>
        <v>0</v>
      </c>
      <c r="U749" s="38"/>
      <c r="V749" s="30"/>
    </row>
    <row r="750" spans="2:22" ht="15" customHeight="1">
      <c r="B750" s="9">
        <f t="shared" si="165"/>
        <v>17</v>
      </c>
      <c r="C750" s="17">
        <f>+'Merkez Stok'!C20</f>
        <v>0</v>
      </c>
      <c r="D750" s="5"/>
      <c r="E750" s="5"/>
      <c r="F750" s="24">
        <f t="shared" si="162"/>
        <v>0</v>
      </c>
      <c r="G750" s="30"/>
      <c r="I750" s="9">
        <f t="shared" si="166"/>
        <v>17</v>
      </c>
      <c r="J750" s="17">
        <f>+'Merkez Stok'!C20</f>
        <v>0</v>
      </c>
      <c r="K750" s="5"/>
      <c r="L750" s="5"/>
      <c r="M750" s="24">
        <f t="shared" si="163"/>
        <v>0</v>
      </c>
      <c r="N750" s="30"/>
      <c r="O750" s="34"/>
      <c r="P750" s="9">
        <f t="shared" si="167"/>
        <v>17</v>
      </c>
      <c r="Q750" s="17">
        <f>+'Merkez Stok'!C20</f>
        <v>0</v>
      </c>
      <c r="R750" s="5"/>
      <c r="S750" s="5"/>
      <c r="T750" s="24">
        <f t="shared" si="164"/>
        <v>0</v>
      </c>
      <c r="U750" s="38"/>
      <c r="V750" s="30"/>
    </row>
    <row r="751" spans="2:22" ht="15" customHeight="1">
      <c r="B751" s="9">
        <f t="shared" si="165"/>
        <v>18</v>
      </c>
      <c r="C751" s="17">
        <f>+'Merkez Stok'!C21</f>
        <v>0</v>
      </c>
      <c r="D751" s="5"/>
      <c r="E751" s="5"/>
      <c r="F751" s="24">
        <f t="shared" si="162"/>
        <v>0</v>
      </c>
      <c r="G751" s="30"/>
      <c r="I751" s="9">
        <f t="shared" si="166"/>
        <v>18</v>
      </c>
      <c r="J751" s="17">
        <f>+'Merkez Stok'!C21</f>
        <v>0</v>
      </c>
      <c r="K751" s="5"/>
      <c r="L751" s="5"/>
      <c r="M751" s="24">
        <f t="shared" si="163"/>
        <v>0</v>
      </c>
      <c r="N751" s="30"/>
      <c r="O751" s="34"/>
      <c r="P751" s="9">
        <f t="shared" si="167"/>
        <v>18</v>
      </c>
      <c r="Q751" s="17">
        <f>+'Merkez Stok'!C21</f>
        <v>0</v>
      </c>
      <c r="R751" s="5"/>
      <c r="S751" s="5"/>
      <c r="T751" s="24">
        <f t="shared" si="164"/>
        <v>0</v>
      </c>
      <c r="U751" s="38"/>
      <c r="V751" s="30"/>
    </row>
    <row r="752" spans="2:22" ht="15" customHeight="1">
      <c r="B752" s="9">
        <f t="shared" si="165"/>
        <v>19</v>
      </c>
      <c r="C752" s="17">
        <f>+'Merkez Stok'!C22</f>
        <v>0</v>
      </c>
      <c r="D752" s="5"/>
      <c r="E752" s="5"/>
      <c r="F752" s="24">
        <f t="shared" si="162"/>
        <v>0</v>
      </c>
      <c r="G752" s="30"/>
      <c r="I752" s="9">
        <f t="shared" si="166"/>
        <v>19</v>
      </c>
      <c r="J752" s="17">
        <f>+'Merkez Stok'!C22</f>
        <v>0</v>
      </c>
      <c r="K752" s="5"/>
      <c r="L752" s="5"/>
      <c r="M752" s="24">
        <f t="shared" si="163"/>
        <v>0</v>
      </c>
      <c r="N752" s="30"/>
      <c r="O752" s="34"/>
      <c r="P752" s="9">
        <f t="shared" si="167"/>
        <v>19</v>
      </c>
      <c r="Q752" s="17">
        <f>+'Merkez Stok'!C22</f>
        <v>0</v>
      </c>
      <c r="R752" s="5"/>
      <c r="S752" s="5"/>
      <c r="T752" s="24">
        <f t="shared" si="164"/>
        <v>0</v>
      </c>
      <c r="U752" s="38"/>
      <c r="V752" s="30"/>
    </row>
    <row r="753" spans="2:22" ht="15" customHeight="1" thickBot="1">
      <c r="B753" s="18">
        <f t="shared" si="165"/>
        <v>20</v>
      </c>
      <c r="C753" s="17">
        <f>+'Merkez Stok'!C23</f>
        <v>0</v>
      </c>
      <c r="D753" s="20"/>
      <c r="E753" s="20"/>
      <c r="F753" s="25">
        <f t="shared" si="162"/>
        <v>0</v>
      </c>
      <c r="G753" s="30"/>
      <c r="I753" s="18">
        <f t="shared" si="166"/>
        <v>20</v>
      </c>
      <c r="J753" s="17">
        <f>+'Merkez Stok'!C23</f>
        <v>0</v>
      </c>
      <c r="K753" s="20"/>
      <c r="L753" s="20"/>
      <c r="M753" s="25">
        <f t="shared" si="163"/>
        <v>0</v>
      </c>
      <c r="N753" s="30"/>
      <c r="O753" s="34"/>
      <c r="P753" s="18">
        <f t="shared" si="167"/>
        <v>20</v>
      </c>
      <c r="Q753" s="17">
        <f>+'Merkez Stok'!C23</f>
        <v>0</v>
      </c>
      <c r="R753" s="20"/>
      <c r="S753" s="20"/>
      <c r="T753" s="25">
        <f t="shared" si="164"/>
        <v>0</v>
      </c>
      <c r="U753" s="38"/>
      <c r="V753" s="30"/>
    </row>
    <row r="754" spans="2:22" ht="22.5" customHeight="1" thickBot="1">
      <c r="B754" s="151" t="s">
        <v>8</v>
      </c>
      <c r="C754" s="152"/>
      <c r="D754" s="22">
        <f>SUM(D734:D753)</f>
        <v>0</v>
      </c>
      <c r="E754" s="22">
        <f>SUM(E734:E753)</f>
        <v>0</v>
      </c>
      <c r="F754" s="26">
        <f>SUM(F734:F753)</f>
        <v>0</v>
      </c>
      <c r="G754" s="23">
        <f>SUM(G734:G753)</f>
        <v>0</v>
      </c>
      <c r="I754" s="151" t="s">
        <v>8</v>
      </c>
      <c r="J754" s="152"/>
      <c r="K754" s="22">
        <f>SUM(K734:K753)</f>
        <v>0</v>
      </c>
      <c r="L754" s="22">
        <f>SUM(L734:L753)</f>
        <v>0</v>
      </c>
      <c r="M754" s="26">
        <f>SUM(M734:M753)</f>
        <v>0</v>
      </c>
      <c r="N754" s="23">
        <f>SUM(N734:N753)</f>
        <v>0</v>
      </c>
      <c r="O754" s="37"/>
      <c r="P754" s="151" t="s">
        <v>8</v>
      </c>
      <c r="Q754" s="152"/>
      <c r="R754" s="22">
        <f>SUM(R734:R753)</f>
        <v>0</v>
      </c>
      <c r="S754" s="22">
        <f>SUM(S734:S753)</f>
        <v>0</v>
      </c>
      <c r="T754" s="26">
        <f>SUM(T734:T753)</f>
        <v>0</v>
      </c>
      <c r="U754" s="26">
        <f>SUM(U734:U753)</f>
        <v>0</v>
      </c>
      <c r="V754" s="23">
        <f>SUM(V734:V753)</f>
        <v>0</v>
      </c>
    </row>
    <row r="755" spans="2:22" ht="22.5" customHeight="1" thickBot="1">
      <c r="B755" s="145" t="s">
        <v>28</v>
      </c>
      <c r="C755" s="146"/>
      <c r="D755" s="146"/>
      <c r="E755" s="146"/>
      <c r="F755" s="27"/>
      <c r="G755" s="31"/>
      <c r="I755" s="145" t="s">
        <v>28</v>
      </c>
      <c r="J755" s="146"/>
      <c r="K755" s="146"/>
      <c r="L755" s="146"/>
      <c r="M755" s="27"/>
      <c r="N755" s="31"/>
      <c r="O755" s="36"/>
      <c r="P755" s="145" t="s">
        <v>28</v>
      </c>
      <c r="Q755" s="146"/>
      <c r="R755" s="146"/>
      <c r="S755" s="146"/>
      <c r="T755" s="27"/>
      <c r="U755" s="39"/>
      <c r="V755" s="31"/>
    </row>
    <row r="758" spans="2:22" ht="16.5" customHeight="1" thickBot="1">
      <c r="B758" s="32">
        <f>+B731+1</f>
        <v>42458</v>
      </c>
    </row>
    <row r="759" spans="2:22" ht="24" customHeight="1" thickBot="1">
      <c r="B759" s="148" t="s">
        <v>20</v>
      </c>
      <c r="C759" s="149"/>
      <c r="D759" s="149"/>
      <c r="E759" s="149"/>
      <c r="F759" s="149"/>
      <c r="G759" s="150"/>
      <c r="I759" s="148" t="s">
        <v>21</v>
      </c>
      <c r="J759" s="149"/>
      <c r="K759" s="149"/>
      <c r="L759" s="149"/>
      <c r="M759" s="149"/>
      <c r="N759" s="150"/>
      <c r="O759" s="35"/>
      <c r="P759" s="148" t="s">
        <v>22</v>
      </c>
      <c r="Q759" s="149"/>
      <c r="R759" s="149"/>
      <c r="S759" s="149"/>
      <c r="T759" s="149"/>
      <c r="U759" s="150"/>
      <c r="V759" s="28"/>
    </row>
    <row r="760" spans="2:22" s="21" customFormat="1" ht="27.75" customHeight="1">
      <c r="B760" s="40" t="s">
        <v>3</v>
      </c>
      <c r="C760" s="41" t="s">
        <v>10</v>
      </c>
      <c r="D760" s="41" t="s">
        <v>23</v>
      </c>
      <c r="E760" s="41" t="s">
        <v>24</v>
      </c>
      <c r="F760" s="42" t="s">
        <v>25</v>
      </c>
      <c r="G760" s="43" t="s">
        <v>26</v>
      </c>
      <c r="I760" s="40" t="s">
        <v>3</v>
      </c>
      <c r="J760" s="41" t="s">
        <v>10</v>
      </c>
      <c r="K760" s="41" t="s">
        <v>23</v>
      </c>
      <c r="L760" s="41" t="s">
        <v>24</v>
      </c>
      <c r="M760" s="42" t="s">
        <v>25</v>
      </c>
      <c r="N760" s="43" t="s">
        <v>26</v>
      </c>
      <c r="O760" s="33"/>
      <c r="P760" s="40" t="s">
        <v>3</v>
      </c>
      <c r="Q760" s="41" t="s">
        <v>10</v>
      </c>
      <c r="R760" s="41" t="s">
        <v>23</v>
      </c>
      <c r="S760" s="41" t="s">
        <v>24</v>
      </c>
      <c r="T760" s="42" t="s">
        <v>25</v>
      </c>
      <c r="U760" s="44" t="s">
        <v>26</v>
      </c>
      <c r="V760" s="29" t="s">
        <v>27</v>
      </c>
    </row>
    <row r="761" spans="2:22" ht="15" customHeight="1">
      <c r="B761" s="9">
        <v>1</v>
      </c>
      <c r="C761" s="17" t="str">
        <f>+'Merkez Stok'!C4</f>
        <v>Z-Katlama 200 eded</v>
      </c>
      <c r="D761" s="5"/>
      <c r="E761" s="5"/>
      <c r="F761" s="24">
        <f>+D761*E761</f>
        <v>0</v>
      </c>
      <c r="G761" s="30"/>
      <c r="I761" s="9">
        <v>1</v>
      </c>
      <c r="J761" s="17" t="str">
        <f>+'Merkez Stok'!C4</f>
        <v>Z-Katlama 200 eded</v>
      </c>
      <c r="K761" s="5"/>
      <c r="L761" s="5"/>
      <c r="M761" s="24">
        <f>+K761*L761</f>
        <v>0</v>
      </c>
      <c r="N761" s="30"/>
      <c r="O761" s="34"/>
      <c r="P761" s="9">
        <v>1</v>
      </c>
      <c r="Q761" s="17" t="str">
        <f>+'Merkez Stok'!C4</f>
        <v>Z-Katlama 200 eded</v>
      </c>
      <c r="R761" s="5"/>
      <c r="S761" s="5"/>
      <c r="T761" s="24">
        <f>+R761*S761</f>
        <v>0</v>
      </c>
      <c r="U761" s="38"/>
      <c r="V761" s="30"/>
    </row>
    <row r="762" spans="2:22" ht="15" customHeight="1">
      <c r="B762" s="9">
        <f>+B761+1</f>
        <v>2</v>
      </c>
      <c r="C762" s="17">
        <f>+'Merkez Stok'!C5</f>
        <v>0</v>
      </c>
      <c r="D762" s="5"/>
      <c r="E762" s="5"/>
      <c r="F762" s="24">
        <f t="shared" ref="F762:F780" si="168">+D762*E762</f>
        <v>0</v>
      </c>
      <c r="G762" s="30"/>
      <c r="I762" s="9">
        <f>+I761+1</f>
        <v>2</v>
      </c>
      <c r="J762" s="17">
        <f>+'Merkez Stok'!C5</f>
        <v>0</v>
      </c>
      <c r="K762" s="5"/>
      <c r="L762" s="5"/>
      <c r="M762" s="24">
        <f t="shared" ref="M762:M780" si="169">+K762*L762</f>
        <v>0</v>
      </c>
      <c r="N762" s="30"/>
      <c r="O762" s="34"/>
      <c r="P762" s="9">
        <f>+P761+1</f>
        <v>2</v>
      </c>
      <c r="Q762" s="17">
        <f>+'Merkez Stok'!C5</f>
        <v>0</v>
      </c>
      <c r="R762" s="5"/>
      <c r="S762" s="5"/>
      <c r="T762" s="24">
        <f t="shared" ref="T762:T780" si="170">+R762*S762</f>
        <v>0</v>
      </c>
      <c r="U762" s="38"/>
      <c r="V762" s="30"/>
    </row>
    <row r="763" spans="2:22" ht="15" customHeight="1">
      <c r="B763" s="9">
        <f t="shared" ref="B763:B780" si="171">+B762+1</f>
        <v>3</v>
      </c>
      <c r="C763" s="17">
        <f>+'Merkez Stok'!C6</f>
        <v>0</v>
      </c>
      <c r="D763" s="5"/>
      <c r="E763" s="5"/>
      <c r="F763" s="24">
        <f t="shared" si="168"/>
        <v>0</v>
      </c>
      <c r="G763" s="30"/>
      <c r="I763" s="9">
        <f t="shared" ref="I763:I780" si="172">+I762+1</f>
        <v>3</v>
      </c>
      <c r="J763" s="17">
        <f>+'Merkez Stok'!C6</f>
        <v>0</v>
      </c>
      <c r="K763" s="5"/>
      <c r="L763" s="5"/>
      <c r="M763" s="24">
        <f t="shared" si="169"/>
        <v>0</v>
      </c>
      <c r="N763" s="30"/>
      <c r="O763" s="34"/>
      <c r="P763" s="9">
        <f t="shared" ref="P763:P780" si="173">+P762+1</f>
        <v>3</v>
      </c>
      <c r="Q763" s="17">
        <f>+'Merkez Stok'!C6</f>
        <v>0</v>
      </c>
      <c r="R763" s="5"/>
      <c r="S763" s="5"/>
      <c r="T763" s="24">
        <f t="shared" si="170"/>
        <v>0</v>
      </c>
      <c r="U763" s="38"/>
      <c r="V763" s="30"/>
    </row>
    <row r="764" spans="2:22" ht="15" customHeight="1">
      <c r="B764" s="9">
        <f t="shared" si="171"/>
        <v>4</v>
      </c>
      <c r="C764" s="17">
        <f>+'Merkez Stok'!C7</f>
        <v>0</v>
      </c>
      <c r="D764" s="5"/>
      <c r="E764" s="5"/>
      <c r="F764" s="24">
        <f t="shared" si="168"/>
        <v>0</v>
      </c>
      <c r="G764" s="30"/>
      <c r="I764" s="9">
        <f t="shared" si="172"/>
        <v>4</v>
      </c>
      <c r="J764" s="17">
        <f>+'Merkez Stok'!C7</f>
        <v>0</v>
      </c>
      <c r="K764" s="5"/>
      <c r="L764" s="5"/>
      <c r="M764" s="24">
        <f t="shared" si="169"/>
        <v>0</v>
      </c>
      <c r="N764" s="30"/>
      <c r="O764" s="34"/>
      <c r="P764" s="9">
        <f t="shared" si="173"/>
        <v>4</v>
      </c>
      <c r="Q764" s="17">
        <f>+'Merkez Stok'!C7</f>
        <v>0</v>
      </c>
      <c r="R764" s="5"/>
      <c r="S764" s="5"/>
      <c r="T764" s="24">
        <f t="shared" si="170"/>
        <v>0</v>
      </c>
      <c r="U764" s="38"/>
      <c r="V764" s="30"/>
    </row>
    <row r="765" spans="2:22" ht="15" customHeight="1">
      <c r="B765" s="9">
        <f t="shared" si="171"/>
        <v>5</v>
      </c>
      <c r="C765" s="17">
        <f>+'Merkez Stok'!C8</f>
        <v>0</v>
      </c>
      <c r="D765" s="5"/>
      <c r="E765" s="5"/>
      <c r="F765" s="24">
        <f t="shared" si="168"/>
        <v>0</v>
      </c>
      <c r="G765" s="30"/>
      <c r="I765" s="9">
        <f t="shared" si="172"/>
        <v>5</v>
      </c>
      <c r="J765" s="17">
        <f>+'Merkez Stok'!C8</f>
        <v>0</v>
      </c>
      <c r="K765" s="5"/>
      <c r="L765" s="5"/>
      <c r="M765" s="24">
        <f t="shared" si="169"/>
        <v>0</v>
      </c>
      <c r="N765" s="30"/>
      <c r="O765" s="34"/>
      <c r="P765" s="9">
        <f t="shared" si="173"/>
        <v>5</v>
      </c>
      <c r="Q765" s="17">
        <f>+'Merkez Stok'!C8</f>
        <v>0</v>
      </c>
      <c r="R765" s="5"/>
      <c r="S765" s="5"/>
      <c r="T765" s="24">
        <f t="shared" si="170"/>
        <v>0</v>
      </c>
      <c r="U765" s="38"/>
      <c r="V765" s="30"/>
    </row>
    <row r="766" spans="2:22" ht="15" customHeight="1">
      <c r="B766" s="9">
        <f t="shared" si="171"/>
        <v>6</v>
      </c>
      <c r="C766" s="17">
        <f>+'Merkez Stok'!C9</f>
        <v>0</v>
      </c>
      <c r="D766" s="5"/>
      <c r="E766" s="5"/>
      <c r="F766" s="24">
        <f t="shared" si="168"/>
        <v>0</v>
      </c>
      <c r="G766" s="30"/>
      <c r="I766" s="9">
        <f t="shared" si="172"/>
        <v>6</v>
      </c>
      <c r="J766" s="17">
        <f>+'Merkez Stok'!C9</f>
        <v>0</v>
      </c>
      <c r="K766" s="5"/>
      <c r="L766" s="5"/>
      <c r="M766" s="24">
        <f t="shared" si="169"/>
        <v>0</v>
      </c>
      <c r="N766" s="30"/>
      <c r="O766" s="34"/>
      <c r="P766" s="9">
        <f t="shared" si="173"/>
        <v>6</v>
      </c>
      <c r="Q766" s="17">
        <f>+'Merkez Stok'!C9</f>
        <v>0</v>
      </c>
      <c r="R766" s="5"/>
      <c r="S766" s="5"/>
      <c r="T766" s="24">
        <f t="shared" si="170"/>
        <v>0</v>
      </c>
      <c r="U766" s="38"/>
      <c r="V766" s="30"/>
    </row>
    <row r="767" spans="2:22" ht="15" customHeight="1">
      <c r="B767" s="9">
        <f t="shared" si="171"/>
        <v>7</v>
      </c>
      <c r="C767" s="17">
        <f>+'Merkez Stok'!C10</f>
        <v>0</v>
      </c>
      <c r="D767" s="5"/>
      <c r="E767" s="5"/>
      <c r="F767" s="24">
        <f t="shared" si="168"/>
        <v>0</v>
      </c>
      <c r="G767" s="30"/>
      <c r="I767" s="9">
        <f t="shared" si="172"/>
        <v>7</v>
      </c>
      <c r="J767" s="17">
        <f>+'Merkez Stok'!C10</f>
        <v>0</v>
      </c>
      <c r="K767" s="5"/>
      <c r="L767" s="5"/>
      <c r="M767" s="24">
        <f t="shared" si="169"/>
        <v>0</v>
      </c>
      <c r="N767" s="30"/>
      <c r="O767" s="34"/>
      <c r="P767" s="9">
        <f t="shared" si="173"/>
        <v>7</v>
      </c>
      <c r="Q767" s="17">
        <f>+'Merkez Stok'!C10</f>
        <v>0</v>
      </c>
      <c r="R767" s="5"/>
      <c r="S767" s="5"/>
      <c r="T767" s="24">
        <f t="shared" si="170"/>
        <v>0</v>
      </c>
      <c r="U767" s="38"/>
      <c r="V767" s="30"/>
    </row>
    <row r="768" spans="2:22" ht="15" customHeight="1">
      <c r="B768" s="9">
        <f t="shared" si="171"/>
        <v>8</v>
      </c>
      <c r="C768" s="17">
        <f>+'Merkez Stok'!C11</f>
        <v>0</v>
      </c>
      <c r="D768" s="5"/>
      <c r="E768" s="5"/>
      <c r="F768" s="24">
        <f t="shared" si="168"/>
        <v>0</v>
      </c>
      <c r="G768" s="30"/>
      <c r="I768" s="9">
        <f t="shared" si="172"/>
        <v>8</v>
      </c>
      <c r="J768" s="17">
        <f>+'Merkez Stok'!C11</f>
        <v>0</v>
      </c>
      <c r="K768" s="5"/>
      <c r="L768" s="5"/>
      <c r="M768" s="24">
        <f t="shared" si="169"/>
        <v>0</v>
      </c>
      <c r="N768" s="30"/>
      <c r="O768" s="34"/>
      <c r="P768" s="9">
        <f t="shared" si="173"/>
        <v>8</v>
      </c>
      <c r="Q768" s="17">
        <f>+'Merkez Stok'!C11</f>
        <v>0</v>
      </c>
      <c r="R768" s="5"/>
      <c r="S768" s="5"/>
      <c r="T768" s="24">
        <f t="shared" si="170"/>
        <v>0</v>
      </c>
      <c r="U768" s="38"/>
      <c r="V768" s="30"/>
    </row>
    <row r="769" spans="2:22" ht="15" customHeight="1">
      <c r="B769" s="9">
        <f t="shared" si="171"/>
        <v>9</v>
      </c>
      <c r="C769" s="17">
        <f>+'Merkez Stok'!C12</f>
        <v>0</v>
      </c>
      <c r="D769" s="5"/>
      <c r="E769" s="5"/>
      <c r="F769" s="24">
        <f t="shared" si="168"/>
        <v>0</v>
      </c>
      <c r="G769" s="30"/>
      <c r="I769" s="9">
        <f t="shared" si="172"/>
        <v>9</v>
      </c>
      <c r="J769" s="17">
        <f>+'Merkez Stok'!C12</f>
        <v>0</v>
      </c>
      <c r="K769" s="5"/>
      <c r="L769" s="5"/>
      <c r="M769" s="24">
        <f t="shared" si="169"/>
        <v>0</v>
      </c>
      <c r="N769" s="30"/>
      <c r="O769" s="34"/>
      <c r="P769" s="9">
        <f t="shared" si="173"/>
        <v>9</v>
      </c>
      <c r="Q769" s="17">
        <f>+'Merkez Stok'!C12</f>
        <v>0</v>
      </c>
      <c r="R769" s="5"/>
      <c r="S769" s="5"/>
      <c r="T769" s="24">
        <f t="shared" si="170"/>
        <v>0</v>
      </c>
      <c r="U769" s="38"/>
      <c r="V769" s="30"/>
    </row>
    <row r="770" spans="2:22" ht="15" customHeight="1">
      <c r="B770" s="9">
        <f t="shared" si="171"/>
        <v>10</v>
      </c>
      <c r="C770" s="17">
        <f>+'Merkez Stok'!C13</f>
        <v>0</v>
      </c>
      <c r="D770" s="5"/>
      <c r="E770" s="5"/>
      <c r="F770" s="24">
        <f t="shared" si="168"/>
        <v>0</v>
      </c>
      <c r="G770" s="30"/>
      <c r="I770" s="9">
        <f t="shared" si="172"/>
        <v>10</v>
      </c>
      <c r="J770" s="17">
        <f>+'Merkez Stok'!C13</f>
        <v>0</v>
      </c>
      <c r="K770" s="5"/>
      <c r="L770" s="5"/>
      <c r="M770" s="24">
        <f t="shared" si="169"/>
        <v>0</v>
      </c>
      <c r="N770" s="30"/>
      <c r="O770" s="34"/>
      <c r="P770" s="9">
        <f t="shared" si="173"/>
        <v>10</v>
      </c>
      <c r="Q770" s="17">
        <f>+'Merkez Stok'!C13</f>
        <v>0</v>
      </c>
      <c r="R770" s="5"/>
      <c r="S770" s="5"/>
      <c r="T770" s="24">
        <f t="shared" si="170"/>
        <v>0</v>
      </c>
      <c r="U770" s="38"/>
      <c r="V770" s="30"/>
    </row>
    <row r="771" spans="2:22" ht="15" customHeight="1">
      <c r="B771" s="9">
        <f t="shared" si="171"/>
        <v>11</v>
      </c>
      <c r="C771" s="17">
        <f>+'Merkez Stok'!C14</f>
        <v>0</v>
      </c>
      <c r="D771" s="5"/>
      <c r="E771" s="5"/>
      <c r="F771" s="24">
        <f t="shared" si="168"/>
        <v>0</v>
      </c>
      <c r="G771" s="30"/>
      <c r="I771" s="9">
        <f t="shared" si="172"/>
        <v>11</v>
      </c>
      <c r="J771" s="17">
        <f>+'Merkez Stok'!C14</f>
        <v>0</v>
      </c>
      <c r="K771" s="5"/>
      <c r="L771" s="5"/>
      <c r="M771" s="24">
        <f t="shared" si="169"/>
        <v>0</v>
      </c>
      <c r="N771" s="30"/>
      <c r="O771" s="34"/>
      <c r="P771" s="9">
        <f t="shared" si="173"/>
        <v>11</v>
      </c>
      <c r="Q771" s="17">
        <f>+'Merkez Stok'!C14</f>
        <v>0</v>
      </c>
      <c r="R771" s="5"/>
      <c r="S771" s="5"/>
      <c r="T771" s="24">
        <f t="shared" si="170"/>
        <v>0</v>
      </c>
      <c r="U771" s="38"/>
      <c r="V771" s="30"/>
    </row>
    <row r="772" spans="2:22" ht="15" customHeight="1">
      <c r="B772" s="9">
        <f t="shared" si="171"/>
        <v>12</v>
      </c>
      <c r="C772" s="17">
        <f>+'Merkez Stok'!C15</f>
        <v>0</v>
      </c>
      <c r="D772" s="5"/>
      <c r="E772" s="5"/>
      <c r="F772" s="24">
        <f t="shared" si="168"/>
        <v>0</v>
      </c>
      <c r="G772" s="30"/>
      <c r="I772" s="9">
        <f t="shared" si="172"/>
        <v>12</v>
      </c>
      <c r="J772" s="17">
        <f>+'Merkez Stok'!C15</f>
        <v>0</v>
      </c>
      <c r="K772" s="5"/>
      <c r="L772" s="5"/>
      <c r="M772" s="24">
        <f t="shared" si="169"/>
        <v>0</v>
      </c>
      <c r="N772" s="30"/>
      <c r="O772" s="34"/>
      <c r="P772" s="9">
        <f t="shared" si="173"/>
        <v>12</v>
      </c>
      <c r="Q772" s="17">
        <f>+'Merkez Stok'!C15</f>
        <v>0</v>
      </c>
      <c r="R772" s="5"/>
      <c r="S772" s="5"/>
      <c r="T772" s="24">
        <f t="shared" si="170"/>
        <v>0</v>
      </c>
      <c r="U772" s="38"/>
      <c r="V772" s="30"/>
    </row>
    <row r="773" spans="2:22" ht="15" customHeight="1">
      <c r="B773" s="9">
        <f t="shared" si="171"/>
        <v>13</v>
      </c>
      <c r="C773" s="17">
        <f>+'Merkez Stok'!C16</f>
        <v>0</v>
      </c>
      <c r="D773" s="5"/>
      <c r="E773" s="5"/>
      <c r="F773" s="24">
        <f t="shared" si="168"/>
        <v>0</v>
      </c>
      <c r="G773" s="30"/>
      <c r="I773" s="9">
        <f t="shared" si="172"/>
        <v>13</v>
      </c>
      <c r="J773" s="17">
        <f>+'Merkez Stok'!C16</f>
        <v>0</v>
      </c>
      <c r="K773" s="5"/>
      <c r="L773" s="5"/>
      <c r="M773" s="24">
        <f t="shared" si="169"/>
        <v>0</v>
      </c>
      <c r="N773" s="30"/>
      <c r="O773" s="34"/>
      <c r="P773" s="9">
        <f t="shared" si="173"/>
        <v>13</v>
      </c>
      <c r="Q773" s="17">
        <f>+'Merkez Stok'!C16</f>
        <v>0</v>
      </c>
      <c r="R773" s="5"/>
      <c r="S773" s="5"/>
      <c r="T773" s="24">
        <f t="shared" si="170"/>
        <v>0</v>
      </c>
      <c r="U773" s="38"/>
      <c r="V773" s="30"/>
    </row>
    <row r="774" spans="2:22" ht="15" customHeight="1">
      <c r="B774" s="9">
        <f t="shared" si="171"/>
        <v>14</v>
      </c>
      <c r="C774" s="17">
        <f>+'Merkez Stok'!C17</f>
        <v>0</v>
      </c>
      <c r="D774" s="5"/>
      <c r="E774" s="5"/>
      <c r="F774" s="24">
        <f t="shared" si="168"/>
        <v>0</v>
      </c>
      <c r="G774" s="30"/>
      <c r="I774" s="9">
        <f t="shared" si="172"/>
        <v>14</v>
      </c>
      <c r="J774" s="17">
        <f>+'Merkez Stok'!C17</f>
        <v>0</v>
      </c>
      <c r="K774" s="5"/>
      <c r="L774" s="5"/>
      <c r="M774" s="24">
        <f t="shared" si="169"/>
        <v>0</v>
      </c>
      <c r="N774" s="30"/>
      <c r="O774" s="34"/>
      <c r="P774" s="9">
        <f t="shared" si="173"/>
        <v>14</v>
      </c>
      <c r="Q774" s="17">
        <f>+'Merkez Stok'!C17</f>
        <v>0</v>
      </c>
      <c r="R774" s="5"/>
      <c r="S774" s="5"/>
      <c r="T774" s="24">
        <f t="shared" si="170"/>
        <v>0</v>
      </c>
      <c r="U774" s="38"/>
      <c r="V774" s="30"/>
    </row>
    <row r="775" spans="2:22" ht="15" customHeight="1">
      <c r="B775" s="9">
        <f t="shared" si="171"/>
        <v>15</v>
      </c>
      <c r="C775" s="17">
        <f>+'Merkez Stok'!C18</f>
        <v>0</v>
      </c>
      <c r="D775" s="5"/>
      <c r="E775" s="5"/>
      <c r="F775" s="24">
        <f t="shared" si="168"/>
        <v>0</v>
      </c>
      <c r="G775" s="30"/>
      <c r="I775" s="9">
        <f t="shared" si="172"/>
        <v>15</v>
      </c>
      <c r="J775" s="17">
        <f>+'Merkez Stok'!C18</f>
        <v>0</v>
      </c>
      <c r="K775" s="5"/>
      <c r="L775" s="5"/>
      <c r="M775" s="24">
        <f t="shared" si="169"/>
        <v>0</v>
      </c>
      <c r="N775" s="30"/>
      <c r="O775" s="34"/>
      <c r="P775" s="9">
        <f t="shared" si="173"/>
        <v>15</v>
      </c>
      <c r="Q775" s="17">
        <f>+'Merkez Stok'!C18</f>
        <v>0</v>
      </c>
      <c r="R775" s="5"/>
      <c r="S775" s="5"/>
      <c r="T775" s="24">
        <f t="shared" si="170"/>
        <v>0</v>
      </c>
      <c r="U775" s="38"/>
      <c r="V775" s="30"/>
    </row>
    <row r="776" spans="2:22" ht="15" customHeight="1">
      <c r="B776" s="9">
        <f t="shared" si="171"/>
        <v>16</v>
      </c>
      <c r="C776" s="17">
        <f>+'Merkez Stok'!C19</f>
        <v>0</v>
      </c>
      <c r="D776" s="5"/>
      <c r="E776" s="5"/>
      <c r="F776" s="24">
        <f t="shared" si="168"/>
        <v>0</v>
      </c>
      <c r="G776" s="30"/>
      <c r="I776" s="9">
        <f t="shared" si="172"/>
        <v>16</v>
      </c>
      <c r="J776" s="17">
        <f>+'Merkez Stok'!C19</f>
        <v>0</v>
      </c>
      <c r="K776" s="5"/>
      <c r="L776" s="5"/>
      <c r="M776" s="24">
        <f t="shared" si="169"/>
        <v>0</v>
      </c>
      <c r="N776" s="30"/>
      <c r="O776" s="34"/>
      <c r="P776" s="9">
        <f t="shared" si="173"/>
        <v>16</v>
      </c>
      <c r="Q776" s="17">
        <f>+'Merkez Stok'!C19</f>
        <v>0</v>
      </c>
      <c r="R776" s="5"/>
      <c r="S776" s="5"/>
      <c r="T776" s="24">
        <f t="shared" si="170"/>
        <v>0</v>
      </c>
      <c r="U776" s="38"/>
      <c r="V776" s="30"/>
    </row>
    <row r="777" spans="2:22" ht="15" customHeight="1">
      <c r="B777" s="9">
        <f t="shared" si="171"/>
        <v>17</v>
      </c>
      <c r="C777" s="17">
        <f>+'Merkez Stok'!C20</f>
        <v>0</v>
      </c>
      <c r="D777" s="5"/>
      <c r="E777" s="5"/>
      <c r="F777" s="24">
        <f t="shared" si="168"/>
        <v>0</v>
      </c>
      <c r="G777" s="30"/>
      <c r="I777" s="9">
        <f t="shared" si="172"/>
        <v>17</v>
      </c>
      <c r="J777" s="17">
        <f>+'Merkez Stok'!C20</f>
        <v>0</v>
      </c>
      <c r="K777" s="5"/>
      <c r="L777" s="5"/>
      <c r="M777" s="24">
        <f t="shared" si="169"/>
        <v>0</v>
      </c>
      <c r="N777" s="30"/>
      <c r="O777" s="34"/>
      <c r="P777" s="9">
        <f t="shared" si="173"/>
        <v>17</v>
      </c>
      <c r="Q777" s="17">
        <f>+'Merkez Stok'!C20</f>
        <v>0</v>
      </c>
      <c r="R777" s="5"/>
      <c r="S777" s="5"/>
      <c r="T777" s="24">
        <f t="shared" si="170"/>
        <v>0</v>
      </c>
      <c r="U777" s="38"/>
      <c r="V777" s="30"/>
    </row>
    <row r="778" spans="2:22" ht="15" customHeight="1">
      <c r="B778" s="9">
        <f t="shared" si="171"/>
        <v>18</v>
      </c>
      <c r="C778" s="17">
        <f>+'Merkez Stok'!C21</f>
        <v>0</v>
      </c>
      <c r="D778" s="5"/>
      <c r="E778" s="5"/>
      <c r="F778" s="24">
        <f t="shared" si="168"/>
        <v>0</v>
      </c>
      <c r="G778" s="30"/>
      <c r="I778" s="9">
        <f t="shared" si="172"/>
        <v>18</v>
      </c>
      <c r="J778" s="17">
        <f>+'Merkez Stok'!C21</f>
        <v>0</v>
      </c>
      <c r="K778" s="5"/>
      <c r="L778" s="5"/>
      <c r="M778" s="24">
        <f t="shared" si="169"/>
        <v>0</v>
      </c>
      <c r="N778" s="30"/>
      <c r="O778" s="34"/>
      <c r="P778" s="9">
        <f t="shared" si="173"/>
        <v>18</v>
      </c>
      <c r="Q778" s="17">
        <f>+'Merkez Stok'!C21</f>
        <v>0</v>
      </c>
      <c r="R778" s="5"/>
      <c r="S778" s="5"/>
      <c r="T778" s="24">
        <f t="shared" si="170"/>
        <v>0</v>
      </c>
      <c r="U778" s="38"/>
      <c r="V778" s="30"/>
    </row>
    <row r="779" spans="2:22" ht="15" customHeight="1">
      <c r="B779" s="9">
        <f t="shared" si="171"/>
        <v>19</v>
      </c>
      <c r="C779" s="17">
        <f>+'Merkez Stok'!C22</f>
        <v>0</v>
      </c>
      <c r="D779" s="5"/>
      <c r="E779" s="5"/>
      <c r="F779" s="24">
        <f t="shared" si="168"/>
        <v>0</v>
      </c>
      <c r="G779" s="30"/>
      <c r="I779" s="9">
        <f t="shared" si="172"/>
        <v>19</v>
      </c>
      <c r="J779" s="17">
        <f>+'Merkez Stok'!C22</f>
        <v>0</v>
      </c>
      <c r="K779" s="5"/>
      <c r="L779" s="5"/>
      <c r="M779" s="24">
        <f t="shared" si="169"/>
        <v>0</v>
      </c>
      <c r="N779" s="30"/>
      <c r="O779" s="34"/>
      <c r="P779" s="9">
        <f t="shared" si="173"/>
        <v>19</v>
      </c>
      <c r="Q779" s="17">
        <f>+'Merkez Stok'!C22</f>
        <v>0</v>
      </c>
      <c r="R779" s="5"/>
      <c r="S779" s="5"/>
      <c r="T779" s="24">
        <f t="shared" si="170"/>
        <v>0</v>
      </c>
      <c r="U779" s="38"/>
      <c r="V779" s="30"/>
    </row>
    <row r="780" spans="2:22" ht="15" customHeight="1" thickBot="1">
      <c r="B780" s="18">
        <f t="shared" si="171"/>
        <v>20</v>
      </c>
      <c r="C780" s="17">
        <f>+'Merkez Stok'!C23</f>
        <v>0</v>
      </c>
      <c r="D780" s="20"/>
      <c r="E780" s="20"/>
      <c r="F780" s="25">
        <f t="shared" si="168"/>
        <v>0</v>
      </c>
      <c r="G780" s="30"/>
      <c r="I780" s="18">
        <f t="shared" si="172"/>
        <v>20</v>
      </c>
      <c r="J780" s="17">
        <f>+'Merkez Stok'!C23</f>
        <v>0</v>
      </c>
      <c r="K780" s="20"/>
      <c r="L780" s="20"/>
      <c r="M780" s="25">
        <f t="shared" si="169"/>
        <v>0</v>
      </c>
      <c r="N780" s="30"/>
      <c r="O780" s="34"/>
      <c r="P780" s="18">
        <f t="shared" si="173"/>
        <v>20</v>
      </c>
      <c r="Q780" s="17">
        <f>+'Merkez Stok'!C23</f>
        <v>0</v>
      </c>
      <c r="R780" s="20"/>
      <c r="S780" s="20"/>
      <c r="T780" s="25">
        <f t="shared" si="170"/>
        <v>0</v>
      </c>
      <c r="U780" s="38"/>
      <c r="V780" s="30"/>
    </row>
    <row r="781" spans="2:22" ht="22.5" customHeight="1" thickBot="1">
      <c r="B781" s="151" t="s">
        <v>8</v>
      </c>
      <c r="C781" s="152"/>
      <c r="D781" s="22">
        <f>SUM(D761:D780)</f>
        <v>0</v>
      </c>
      <c r="E781" s="22">
        <f>SUM(E761:E780)</f>
        <v>0</v>
      </c>
      <c r="F781" s="26">
        <f>SUM(F761:F780)</f>
        <v>0</v>
      </c>
      <c r="G781" s="23">
        <f>SUM(G761:G780)</f>
        <v>0</v>
      </c>
      <c r="I781" s="151" t="s">
        <v>8</v>
      </c>
      <c r="J781" s="152"/>
      <c r="K781" s="22">
        <f>SUM(K761:K780)</f>
        <v>0</v>
      </c>
      <c r="L781" s="22">
        <f>SUM(L761:L780)</f>
        <v>0</v>
      </c>
      <c r="M781" s="26">
        <f>SUM(M761:M780)</f>
        <v>0</v>
      </c>
      <c r="N781" s="23">
        <f>SUM(N761:N780)</f>
        <v>0</v>
      </c>
      <c r="O781" s="37"/>
      <c r="P781" s="151" t="s">
        <v>8</v>
      </c>
      <c r="Q781" s="152"/>
      <c r="R781" s="22">
        <f>SUM(R761:R780)</f>
        <v>0</v>
      </c>
      <c r="S781" s="22">
        <f>SUM(S761:S780)</f>
        <v>0</v>
      </c>
      <c r="T781" s="26">
        <f>SUM(T761:T780)</f>
        <v>0</v>
      </c>
      <c r="U781" s="26">
        <f>SUM(U761:U780)</f>
        <v>0</v>
      </c>
      <c r="V781" s="23">
        <f>SUM(V761:V780)</f>
        <v>0</v>
      </c>
    </row>
    <row r="782" spans="2:22" ht="22.5" customHeight="1" thickBot="1">
      <c r="B782" s="145" t="s">
        <v>28</v>
      </c>
      <c r="C782" s="146"/>
      <c r="D782" s="146"/>
      <c r="E782" s="146"/>
      <c r="F782" s="27"/>
      <c r="G782" s="31"/>
      <c r="I782" s="145" t="s">
        <v>28</v>
      </c>
      <c r="J782" s="146"/>
      <c r="K782" s="146"/>
      <c r="L782" s="146"/>
      <c r="M782" s="27"/>
      <c r="N782" s="31"/>
      <c r="O782" s="36"/>
      <c r="P782" s="145" t="s">
        <v>28</v>
      </c>
      <c r="Q782" s="146"/>
      <c r="R782" s="146"/>
      <c r="S782" s="146"/>
      <c r="T782" s="27"/>
      <c r="U782" s="39"/>
      <c r="V782" s="31"/>
    </row>
    <row r="785" spans="2:22" ht="16.5" customHeight="1" thickBot="1">
      <c r="B785" s="32">
        <f>+B758+1</f>
        <v>42459</v>
      </c>
    </row>
    <row r="786" spans="2:22" ht="24" customHeight="1" thickBot="1">
      <c r="B786" s="148" t="s">
        <v>20</v>
      </c>
      <c r="C786" s="149"/>
      <c r="D786" s="149"/>
      <c r="E786" s="149"/>
      <c r="F786" s="149"/>
      <c r="G786" s="150"/>
      <c r="I786" s="148" t="s">
        <v>21</v>
      </c>
      <c r="J786" s="149"/>
      <c r="K786" s="149"/>
      <c r="L786" s="149"/>
      <c r="M786" s="149"/>
      <c r="N786" s="150"/>
      <c r="O786" s="35"/>
      <c r="P786" s="148" t="s">
        <v>22</v>
      </c>
      <c r="Q786" s="149"/>
      <c r="R786" s="149"/>
      <c r="S786" s="149"/>
      <c r="T786" s="149"/>
      <c r="U786" s="150"/>
      <c r="V786" s="28"/>
    </row>
    <row r="787" spans="2:22" s="21" customFormat="1" ht="27.75" customHeight="1">
      <c r="B787" s="40" t="s">
        <v>3</v>
      </c>
      <c r="C787" s="41" t="s">
        <v>10</v>
      </c>
      <c r="D787" s="41" t="s">
        <v>23</v>
      </c>
      <c r="E787" s="41" t="s">
        <v>24</v>
      </c>
      <c r="F787" s="42" t="s">
        <v>25</v>
      </c>
      <c r="G787" s="43" t="s">
        <v>26</v>
      </c>
      <c r="I787" s="40" t="s">
        <v>3</v>
      </c>
      <c r="J787" s="41" t="s">
        <v>10</v>
      </c>
      <c r="K787" s="41" t="s">
        <v>23</v>
      </c>
      <c r="L787" s="41" t="s">
        <v>24</v>
      </c>
      <c r="M787" s="42" t="s">
        <v>25</v>
      </c>
      <c r="N787" s="43" t="s">
        <v>26</v>
      </c>
      <c r="O787" s="33"/>
      <c r="P787" s="40" t="s">
        <v>3</v>
      </c>
      <c r="Q787" s="41" t="s">
        <v>10</v>
      </c>
      <c r="R787" s="41" t="s">
        <v>23</v>
      </c>
      <c r="S787" s="41" t="s">
        <v>24</v>
      </c>
      <c r="T787" s="42" t="s">
        <v>25</v>
      </c>
      <c r="U787" s="44" t="s">
        <v>26</v>
      </c>
      <c r="V787" s="29" t="s">
        <v>27</v>
      </c>
    </row>
    <row r="788" spans="2:22" ht="15" customHeight="1">
      <c r="B788" s="9">
        <v>1</v>
      </c>
      <c r="C788" s="17" t="str">
        <f>+'Merkez Stok'!C4</f>
        <v>Z-Katlama 200 eded</v>
      </c>
      <c r="D788" s="5"/>
      <c r="E788" s="5"/>
      <c r="F788" s="24">
        <f>+D788*E788</f>
        <v>0</v>
      </c>
      <c r="G788" s="30"/>
      <c r="I788" s="9">
        <v>1</v>
      </c>
      <c r="J788" s="17" t="str">
        <f>+'Merkez Stok'!C4</f>
        <v>Z-Katlama 200 eded</v>
      </c>
      <c r="K788" s="5"/>
      <c r="L788" s="5"/>
      <c r="M788" s="24">
        <f>+K788*L788</f>
        <v>0</v>
      </c>
      <c r="N788" s="30"/>
      <c r="O788" s="34"/>
      <c r="P788" s="9">
        <v>1</v>
      </c>
      <c r="Q788" s="17" t="str">
        <f>+'Merkez Stok'!C4</f>
        <v>Z-Katlama 200 eded</v>
      </c>
      <c r="R788" s="5"/>
      <c r="S788" s="5"/>
      <c r="T788" s="24">
        <f>+R788*S788</f>
        <v>0</v>
      </c>
      <c r="U788" s="38"/>
      <c r="V788" s="30"/>
    </row>
    <row r="789" spans="2:22" ht="15" customHeight="1">
      <c r="B789" s="9">
        <f>+B788+1</f>
        <v>2</v>
      </c>
      <c r="C789" s="17">
        <f>+'Merkez Stok'!C5</f>
        <v>0</v>
      </c>
      <c r="D789" s="5"/>
      <c r="E789" s="5"/>
      <c r="F789" s="24">
        <f t="shared" ref="F789:F807" si="174">+D789*E789</f>
        <v>0</v>
      </c>
      <c r="G789" s="30"/>
      <c r="I789" s="9">
        <f>+I788+1</f>
        <v>2</v>
      </c>
      <c r="J789" s="17">
        <f>+'Merkez Stok'!C5</f>
        <v>0</v>
      </c>
      <c r="K789" s="5"/>
      <c r="L789" s="5"/>
      <c r="M789" s="24">
        <f t="shared" ref="M789:M807" si="175">+K789*L789</f>
        <v>0</v>
      </c>
      <c r="N789" s="30"/>
      <c r="O789" s="34"/>
      <c r="P789" s="9">
        <f>+P788+1</f>
        <v>2</v>
      </c>
      <c r="Q789" s="17">
        <f>+'Merkez Stok'!C5</f>
        <v>0</v>
      </c>
      <c r="R789" s="5"/>
      <c r="S789" s="5"/>
      <c r="T789" s="24">
        <f t="shared" ref="T789:T807" si="176">+R789*S789</f>
        <v>0</v>
      </c>
      <c r="U789" s="38"/>
      <c r="V789" s="30"/>
    </row>
    <row r="790" spans="2:22" ht="15" customHeight="1">
      <c r="B790" s="9">
        <f t="shared" ref="B790:B807" si="177">+B789+1</f>
        <v>3</v>
      </c>
      <c r="C790" s="17">
        <f>+'Merkez Stok'!C6</f>
        <v>0</v>
      </c>
      <c r="D790" s="5"/>
      <c r="E790" s="5"/>
      <c r="F790" s="24">
        <f t="shared" si="174"/>
        <v>0</v>
      </c>
      <c r="G790" s="30"/>
      <c r="I790" s="9">
        <f t="shared" ref="I790:I807" si="178">+I789+1</f>
        <v>3</v>
      </c>
      <c r="J790" s="17">
        <f>+'Merkez Stok'!C6</f>
        <v>0</v>
      </c>
      <c r="K790" s="5"/>
      <c r="L790" s="5"/>
      <c r="M790" s="24">
        <f t="shared" si="175"/>
        <v>0</v>
      </c>
      <c r="N790" s="30"/>
      <c r="O790" s="34"/>
      <c r="P790" s="9">
        <f t="shared" ref="P790:P807" si="179">+P789+1</f>
        <v>3</v>
      </c>
      <c r="Q790" s="17">
        <f>+'Merkez Stok'!C6</f>
        <v>0</v>
      </c>
      <c r="R790" s="5"/>
      <c r="S790" s="5"/>
      <c r="T790" s="24">
        <f t="shared" si="176"/>
        <v>0</v>
      </c>
      <c r="U790" s="38"/>
      <c r="V790" s="30"/>
    </row>
    <row r="791" spans="2:22" ht="15" customHeight="1">
      <c r="B791" s="9">
        <f t="shared" si="177"/>
        <v>4</v>
      </c>
      <c r="C791" s="17">
        <f>+'Merkez Stok'!C7</f>
        <v>0</v>
      </c>
      <c r="D791" s="5"/>
      <c r="E791" s="5"/>
      <c r="F791" s="24">
        <f t="shared" si="174"/>
        <v>0</v>
      </c>
      <c r="G791" s="30"/>
      <c r="I791" s="9">
        <f t="shared" si="178"/>
        <v>4</v>
      </c>
      <c r="J791" s="17">
        <f>+'Merkez Stok'!C7</f>
        <v>0</v>
      </c>
      <c r="K791" s="5"/>
      <c r="L791" s="5"/>
      <c r="M791" s="24">
        <f t="shared" si="175"/>
        <v>0</v>
      </c>
      <c r="N791" s="30"/>
      <c r="O791" s="34"/>
      <c r="P791" s="9">
        <f t="shared" si="179"/>
        <v>4</v>
      </c>
      <c r="Q791" s="17">
        <f>+'Merkez Stok'!C7</f>
        <v>0</v>
      </c>
      <c r="R791" s="5"/>
      <c r="S791" s="5"/>
      <c r="T791" s="24">
        <f t="shared" si="176"/>
        <v>0</v>
      </c>
      <c r="U791" s="38"/>
      <c r="V791" s="30"/>
    </row>
    <row r="792" spans="2:22" ht="15" customHeight="1">
      <c r="B792" s="9">
        <f t="shared" si="177"/>
        <v>5</v>
      </c>
      <c r="C792" s="17">
        <f>+'Merkez Stok'!C8</f>
        <v>0</v>
      </c>
      <c r="D792" s="5"/>
      <c r="E792" s="5"/>
      <c r="F792" s="24">
        <f t="shared" si="174"/>
        <v>0</v>
      </c>
      <c r="G792" s="30"/>
      <c r="I792" s="9">
        <f t="shared" si="178"/>
        <v>5</v>
      </c>
      <c r="J792" s="17">
        <f>+'Merkez Stok'!C8</f>
        <v>0</v>
      </c>
      <c r="K792" s="5"/>
      <c r="L792" s="5"/>
      <c r="M792" s="24">
        <f t="shared" si="175"/>
        <v>0</v>
      </c>
      <c r="N792" s="30"/>
      <c r="O792" s="34"/>
      <c r="P792" s="9">
        <f t="shared" si="179"/>
        <v>5</v>
      </c>
      <c r="Q792" s="17">
        <f>+'Merkez Stok'!C8</f>
        <v>0</v>
      </c>
      <c r="R792" s="5"/>
      <c r="S792" s="5"/>
      <c r="T792" s="24">
        <f t="shared" si="176"/>
        <v>0</v>
      </c>
      <c r="U792" s="38"/>
      <c r="V792" s="30"/>
    </row>
    <row r="793" spans="2:22" ht="15" customHeight="1">
      <c r="B793" s="9">
        <f t="shared" si="177"/>
        <v>6</v>
      </c>
      <c r="C793" s="17">
        <f>+'Merkez Stok'!C9</f>
        <v>0</v>
      </c>
      <c r="D793" s="5"/>
      <c r="E793" s="5"/>
      <c r="F793" s="24">
        <f t="shared" si="174"/>
        <v>0</v>
      </c>
      <c r="G793" s="30"/>
      <c r="I793" s="9">
        <f t="shared" si="178"/>
        <v>6</v>
      </c>
      <c r="J793" s="17">
        <f>+'Merkez Stok'!C9</f>
        <v>0</v>
      </c>
      <c r="K793" s="5"/>
      <c r="L793" s="5"/>
      <c r="M793" s="24">
        <f t="shared" si="175"/>
        <v>0</v>
      </c>
      <c r="N793" s="30"/>
      <c r="O793" s="34"/>
      <c r="P793" s="9">
        <f t="shared" si="179"/>
        <v>6</v>
      </c>
      <c r="Q793" s="17">
        <f>+'Merkez Stok'!C9</f>
        <v>0</v>
      </c>
      <c r="R793" s="5"/>
      <c r="S793" s="5"/>
      <c r="T793" s="24">
        <f t="shared" si="176"/>
        <v>0</v>
      </c>
      <c r="U793" s="38"/>
      <c r="V793" s="30"/>
    </row>
    <row r="794" spans="2:22" ht="15" customHeight="1">
      <c r="B794" s="9">
        <f t="shared" si="177"/>
        <v>7</v>
      </c>
      <c r="C794" s="17">
        <f>+'Merkez Stok'!C10</f>
        <v>0</v>
      </c>
      <c r="D794" s="5"/>
      <c r="E794" s="5"/>
      <c r="F794" s="24">
        <f t="shared" si="174"/>
        <v>0</v>
      </c>
      <c r="G794" s="30"/>
      <c r="I794" s="9">
        <f t="shared" si="178"/>
        <v>7</v>
      </c>
      <c r="J794" s="17">
        <f>+'Merkez Stok'!C10</f>
        <v>0</v>
      </c>
      <c r="K794" s="5"/>
      <c r="L794" s="5"/>
      <c r="M794" s="24">
        <f t="shared" si="175"/>
        <v>0</v>
      </c>
      <c r="N794" s="30"/>
      <c r="O794" s="34"/>
      <c r="P794" s="9">
        <f t="shared" si="179"/>
        <v>7</v>
      </c>
      <c r="Q794" s="17">
        <f>+'Merkez Stok'!C10</f>
        <v>0</v>
      </c>
      <c r="R794" s="5"/>
      <c r="S794" s="5"/>
      <c r="T794" s="24">
        <f t="shared" si="176"/>
        <v>0</v>
      </c>
      <c r="U794" s="38"/>
      <c r="V794" s="30"/>
    </row>
    <row r="795" spans="2:22" ht="15" customHeight="1">
      <c r="B795" s="9">
        <f t="shared" si="177"/>
        <v>8</v>
      </c>
      <c r="C795" s="17">
        <f>+'Merkez Stok'!C11</f>
        <v>0</v>
      </c>
      <c r="D795" s="5"/>
      <c r="E795" s="5"/>
      <c r="F795" s="24">
        <f t="shared" si="174"/>
        <v>0</v>
      </c>
      <c r="G795" s="30"/>
      <c r="I795" s="9">
        <f t="shared" si="178"/>
        <v>8</v>
      </c>
      <c r="J795" s="17">
        <f>+'Merkez Stok'!C11</f>
        <v>0</v>
      </c>
      <c r="K795" s="5"/>
      <c r="L795" s="5"/>
      <c r="M795" s="24">
        <f t="shared" si="175"/>
        <v>0</v>
      </c>
      <c r="N795" s="30"/>
      <c r="O795" s="34"/>
      <c r="P795" s="9">
        <f t="shared" si="179"/>
        <v>8</v>
      </c>
      <c r="Q795" s="17">
        <f>+'Merkez Stok'!C11</f>
        <v>0</v>
      </c>
      <c r="R795" s="5"/>
      <c r="S795" s="5"/>
      <c r="T795" s="24">
        <f t="shared" si="176"/>
        <v>0</v>
      </c>
      <c r="U795" s="38"/>
      <c r="V795" s="30"/>
    </row>
    <row r="796" spans="2:22" ht="15" customHeight="1">
      <c r="B796" s="9">
        <f t="shared" si="177"/>
        <v>9</v>
      </c>
      <c r="C796" s="17">
        <f>+'Merkez Stok'!C12</f>
        <v>0</v>
      </c>
      <c r="D796" s="5"/>
      <c r="E796" s="5"/>
      <c r="F796" s="24">
        <f t="shared" si="174"/>
        <v>0</v>
      </c>
      <c r="G796" s="30"/>
      <c r="I796" s="9">
        <f t="shared" si="178"/>
        <v>9</v>
      </c>
      <c r="J796" s="17">
        <f>+'Merkez Stok'!C12</f>
        <v>0</v>
      </c>
      <c r="K796" s="5"/>
      <c r="L796" s="5"/>
      <c r="M796" s="24">
        <f t="shared" si="175"/>
        <v>0</v>
      </c>
      <c r="N796" s="30"/>
      <c r="O796" s="34"/>
      <c r="P796" s="9">
        <f t="shared" si="179"/>
        <v>9</v>
      </c>
      <c r="Q796" s="17">
        <f>+'Merkez Stok'!C12</f>
        <v>0</v>
      </c>
      <c r="R796" s="5"/>
      <c r="S796" s="5"/>
      <c r="T796" s="24">
        <f t="shared" si="176"/>
        <v>0</v>
      </c>
      <c r="U796" s="38"/>
      <c r="V796" s="30"/>
    </row>
    <row r="797" spans="2:22" ht="15" customHeight="1">
      <c r="B797" s="9">
        <f t="shared" si="177"/>
        <v>10</v>
      </c>
      <c r="C797" s="17">
        <f>+'Merkez Stok'!C13</f>
        <v>0</v>
      </c>
      <c r="D797" s="5"/>
      <c r="E797" s="5"/>
      <c r="F797" s="24">
        <f t="shared" si="174"/>
        <v>0</v>
      </c>
      <c r="G797" s="30"/>
      <c r="I797" s="9">
        <f t="shared" si="178"/>
        <v>10</v>
      </c>
      <c r="J797" s="17">
        <f>+'Merkez Stok'!C13</f>
        <v>0</v>
      </c>
      <c r="K797" s="5"/>
      <c r="L797" s="5"/>
      <c r="M797" s="24">
        <f t="shared" si="175"/>
        <v>0</v>
      </c>
      <c r="N797" s="30"/>
      <c r="O797" s="34"/>
      <c r="P797" s="9">
        <f t="shared" si="179"/>
        <v>10</v>
      </c>
      <c r="Q797" s="17">
        <f>+'Merkez Stok'!C13</f>
        <v>0</v>
      </c>
      <c r="R797" s="5"/>
      <c r="S797" s="5"/>
      <c r="T797" s="24">
        <f t="shared" si="176"/>
        <v>0</v>
      </c>
      <c r="U797" s="38"/>
      <c r="V797" s="30"/>
    </row>
    <row r="798" spans="2:22" ht="15" customHeight="1">
      <c r="B798" s="9">
        <f t="shared" si="177"/>
        <v>11</v>
      </c>
      <c r="C798" s="17">
        <f>+'Merkez Stok'!C14</f>
        <v>0</v>
      </c>
      <c r="D798" s="5"/>
      <c r="E798" s="5"/>
      <c r="F798" s="24">
        <f t="shared" si="174"/>
        <v>0</v>
      </c>
      <c r="G798" s="30"/>
      <c r="I798" s="9">
        <f t="shared" si="178"/>
        <v>11</v>
      </c>
      <c r="J798" s="17">
        <f>+'Merkez Stok'!C14</f>
        <v>0</v>
      </c>
      <c r="K798" s="5"/>
      <c r="L798" s="5"/>
      <c r="M798" s="24">
        <f t="shared" si="175"/>
        <v>0</v>
      </c>
      <c r="N798" s="30"/>
      <c r="O798" s="34"/>
      <c r="P798" s="9">
        <f t="shared" si="179"/>
        <v>11</v>
      </c>
      <c r="Q798" s="17">
        <f>+'Merkez Stok'!C14</f>
        <v>0</v>
      </c>
      <c r="R798" s="5"/>
      <c r="S798" s="5"/>
      <c r="T798" s="24">
        <f t="shared" si="176"/>
        <v>0</v>
      </c>
      <c r="U798" s="38"/>
      <c r="V798" s="30"/>
    </row>
    <row r="799" spans="2:22" ht="15" customHeight="1">
      <c r="B799" s="9">
        <f t="shared" si="177"/>
        <v>12</v>
      </c>
      <c r="C799" s="17">
        <f>+'Merkez Stok'!C15</f>
        <v>0</v>
      </c>
      <c r="D799" s="5"/>
      <c r="E799" s="5"/>
      <c r="F799" s="24">
        <f t="shared" si="174"/>
        <v>0</v>
      </c>
      <c r="G799" s="30"/>
      <c r="I799" s="9">
        <f t="shared" si="178"/>
        <v>12</v>
      </c>
      <c r="J799" s="17">
        <f>+'Merkez Stok'!C15</f>
        <v>0</v>
      </c>
      <c r="K799" s="5"/>
      <c r="L799" s="5"/>
      <c r="M799" s="24">
        <f t="shared" si="175"/>
        <v>0</v>
      </c>
      <c r="N799" s="30"/>
      <c r="O799" s="34"/>
      <c r="P799" s="9">
        <f t="shared" si="179"/>
        <v>12</v>
      </c>
      <c r="Q799" s="17">
        <f>+'Merkez Stok'!C15</f>
        <v>0</v>
      </c>
      <c r="R799" s="5"/>
      <c r="S799" s="5"/>
      <c r="T799" s="24">
        <f t="shared" si="176"/>
        <v>0</v>
      </c>
      <c r="U799" s="38"/>
      <c r="V799" s="30"/>
    </row>
    <row r="800" spans="2:22" ht="15" customHeight="1">
      <c r="B800" s="9">
        <f t="shared" si="177"/>
        <v>13</v>
      </c>
      <c r="C800" s="17">
        <f>+'Merkez Stok'!C16</f>
        <v>0</v>
      </c>
      <c r="D800" s="5"/>
      <c r="E800" s="5"/>
      <c r="F800" s="24">
        <f t="shared" si="174"/>
        <v>0</v>
      </c>
      <c r="G800" s="30"/>
      <c r="I800" s="9">
        <f t="shared" si="178"/>
        <v>13</v>
      </c>
      <c r="J800" s="17">
        <f>+'Merkez Stok'!C16</f>
        <v>0</v>
      </c>
      <c r="K800" s="5"/>
      <c r="L800" s="5"/>
      <c r="M800" s="24">
        <f t="shared" si="175"/>
        <v>0</v>
      </c>
      <c r="N800" s="30"/>
      <c r="O800" s="34"/>
      <c r="P800" s="9">
        <f t="shared" si="179"/>
        <v>13</v>
      </c>
      <c r="Q800" s="17">
        <f>+'Merkez Stok'!C16</f>
        <v>0</v>
      </c>
      <c r="R800" s="5"/>
      <c r="S800" s="5"/>
      <c r="T800" s="24">
        <f t="shared" si="176"/>
        <v>0</v>
      </c>
      <c r="U800" s="38"/>
      <c r="V800" s="30"/>
    </row>
    <row r="801" spans="2:22" ht="15" customHeight="1">
      <c r="B801" s="9">
        <f t="shared" si="177"/>
        <v>14</v>
      </c>
      <c r="C801" s="17">
        <f>+'Merkez Stok'!C17</f>
        <v>0</v>
      </c>
      <c r="D801" s="5"/>
      <c r="E801" s="5"/>
      <c r="F801" s="24">
        <f t="shared" si="174"/>
        <v>0</v>
      </c>
      <c r="G801" s="30"/>
      <c r="I801" s="9">
        <f t="shared" si="178"/>
        <v>14</v>
      </c>
      <c r="J801" s="17">
        <f>+'Merkez Stok'!C17</f>
        <v>0</v>
      </c>
      <c r="K801" s="5"/>
      <c r="L801" s="5"/>
      <c r="M801" s="24">
        <f t="shared" si="175"/>
        <v>0</v>
      </c>
      <c r="N801" s="30"/>
      <c r="O801" s="34"/>
      <c r="P801" s="9">
        <f t="shared" si="179"/>
        <v>14</v>
      </c>
      <c r="Q801" s="17">
        <f>+'Merkez Stok'!C17</f>
        <v>0</v>
      </c>
      <c r="R801" s="5"/>
      <c r="S801" s="5"/>
      <c r="T801" s="24">
        <f t="shared" si="176"/>
        <v>0</v>
      </c>
      <c r="U801" s="38"/>
      <c r="V801" s="30"/>
    </row>
    <row r="802" spans="2:22" ht="15" customHeight="1">
      <c r="B802" s="9">
        <f t="shared" si="177"/>
        <v>15</v>
      </c>
      <c r="C802" s="17">
        <f>+'Merkez Stok'!C18</f>
        <v>0</v>
      </c>
      <c r="D802" s="5"/>
      <c r="E802" s="5"/>
      <c r="F802" s="24">
        <f t="shared" si="174"/>
        <v>0</v>
      </c>
      <c r="G802" s="30"/>
      <c r="I802" s="9">
        <f t="shared" si="178"/>
        <v>15</v>
      </c>
      <c r="J802" s="17">
        <f>+'Merkez Stok'!C18</f>
        <v>0</v>
      </c>
      <c r="K802" s="5"/>
      <c r="L802" s="5"/>
      <c r="M802" s="24">
        <f t="shared" si="175"/>
        <v>0</v>
      </c>
      <c r="N802" s="30"/>
      <c r="O802" s="34"/>
      <c r="P802" s="9">
        <f t="shared" si="179"/>
        <v>15</v>
      </c>
      <c r="Q802" s="17">
        <f>+'Merkez Stok'!C18</f>
        <v>0</v>
      </c>
      <c r="R802" s="5"/>
      <c r="S802" s="5"/>
      <c r="T802" s="24">
        <f t="shared" si="176"/>
        <v>0</v>
      </c>
      <c r="U802" s="38"/>
      <c r="V802" s="30"/>
    </row>
    <row r="803" spans="2:22" ht="15" customHeight="1">
      <c r="B803" s="9">
        <f t="shared" si="177"/>
        <v>16</v>
      </c>
      <c r="C803" s="17">
        <f>+'Merkez Stok'!C19</f>
        <v>0</v>
      </c>
      <c r="D803" s="5"/>
      <c r="E803" s="5"/>
      <c r="F803" s="24">
        <f t="shared" si="174"/>
        <v>0</v>
      </c>
      <c r="G803" s="30"/>
      <c r="I803" s="9">
        <f t="shared" si="178"/>
        <v>16</v>
      </c>
      <c r="J803" s="17">
        <f>+'Merkez Stok'!C19</f>
        <v>0</v>
      </c>
      <c r="K803" s="5"/>
      <c r="L803" s="5"/>
      <c r="M803" s="24">
        <f t="shared" si="175"/>
        <v>0</v>
      </c>
      <c r="N803" s="30"/>
      <c r="O803" s="34"/>
      <c r="P803" s="9">
        <f t="shared" si="179"/>
        <v>16</v>
      </c>
      <c r="Q803" s="17">
        <f>+'Merkez Stok'!C19</f>
        <v>0</v>
      </c>
      <c r="R803" s="5"/>
      <c r="S803" s="5"/>
      <c r="T803" s="24">
        <f t="shared" si="176"/>
        <v>0</v>
      </c>
      <c r="U803" s="38"/>
      <c r="V803" s="30"/>
    </row>
    <row r="804" spans="2:22" ht="15" customHeight="1">
      <c r="B804" s="9">
        <f t="shared" si="177"/>
        <v>17</v>
      </c>
      <c r="C804" s="17">
        <f>+'Merkez Stok'!C20</f>
        <v>0</v>
      </c>
      <c r="D804" s="5"/>
      <c r="E804" s="5"/>
      <c r="F804" s="24">
        <f t="shared" si="174"/>
        <v>0</v>
      </c>
      <c r="G804" s="30"/>
      <c r="I804" s="9">
        <f t="shared" si="178"/>
        <v>17</v>
      </c>
      <c r="J804" s="17">
        <f>+'Merkez Stok'!C20</f>
        <v>0</v>
      </c>
      <c r="K804" s="5"/>
      <c r="L804" s="5"/>
      <c r="M804" s="24">
        <f t="shared" si="175"/>
        <v>0</v>
      </c>
      <c r="N804" s="30"/>
      <c r="O804" s="34"/>
      <c r="P804" s="9">
        <f t="shared" si="179"/>
        <v>17</v>
      </c>
      <c r="Q804" s="17">
        <f>+'Merkez Stok'!C20</f>
        <v>0</v>
      </c>
      <c r="R804" s="5"/>
      <c r="S804" s="5"/>
      <c r="T804" s="24">
        <f t="shared" si="176"/>
        <v>0</v>
      </c>
      <c r="U804" s="38"/>
      <c r="V804" s="30"/>
    </row>
    <row r="805" spans="2:22" ht="15" customHeight="1">
      <c r="B805" s="9">
        <f t="shared" si="177"/>
        <v>18</v>
      </c>
      <c r="C805" s="17">
        <f>+'Merkez Stok'!C21</f>
        <v>0</v>
      </c>
      <c r="D805" s="5"/>
      <c r="E805" s="5"/>
      <c r="F805" s="24">
        <f t="shared" si="174"/>
        <v>0</v>
      </c>
      <c r="G805" s="30"/>
      <c r="I805" s="9">
        <f t="shared" si="178"/>
        <v>18</v>
      </c>
      <c r="J805" s="17">
        <f>+'Merkez Stok'!C21</f>
        <v>0</v>
      </c>
      <c r="K805" s="5"/>
      <c r="L805" s="5"/>
      <c r="M805" s="24">
        <f t="shared" si="175"/>
        <v>0</v>
      </c>
      <c r="N805" s="30"/>
      <c r="O805" s="34"/>
      <c r="P805" s="9">
        <f t="shared" si="179"/>
        <v>18</v>
      </c>
      <c r="Q805" s="17">
        <f>+'Merkez Stok'!C21</f>
        <v>0</v>
      </c>
      <c r="R805" s="5"/>
      <c r="S805" s="5"/>
      <c r="T805" s="24">
        <f t="shared" si="176"/>
        <v>0</v>
      </c>
      <c r="U805" s="38"/>
      <c r="V805" s="30"/>
    </row>
    <row r="806" spans="2:22" ht="15" customHeight="1">
      <c r="B806" s="9">
        <f t="shared" si="177"/>
        <v>19</v>
      </c>
      <c r="C806" s="17">
        <f>+'Merkez Stok'!C22</f>
        <v>0</v>
      </c>
      <c r="D806" s="5"/>
      <c r="E806" s="5"/>
      <c r="F806" s="24">
        <f t="shared" si="174"/>
        <v>0</v>
      </c>
      <c r="G806" s="30"/>
      <c r="I806" s="9">
        <f t="shared" si="178"/>
        <v>19</v>
      </c>
      <c r="J806" s="17">
        <f>+'Merkez Stok'!C22</f>
        <v>0</v>
      </c>
      <c r="K806" s="5"/>
      <c r="L806" s="5"/>
      <c r="M806" s="24">
        <f t="shared" si="175"/>
        <v>0</v>
      </c>
      <c r="N806" s="30"/>
      <c r="O806" s="34"/>
      <c r="P806" s="9">
        <f t="shared" si="179"/>
        <v>19</v>
      </c>
      <c r="Q806" s="17">
        <f>+'Merkez Stok'!C22</f>
        <v>0</v>
      </c>
      <c r="R806" s="5"/>
      <c r="S806" s="5"/>
      <c r="T806" s="24">
        <f t="shared" si="176"/>
        <v>0</v>
      </c>
      <c r="U806" s="38"/>
      <c r="V806" s="30"/>
    </row>
    <row r="807" spans="2:22" ht="15" customHeight="1" thickBot="1">
      <c r="B807" s="18">
        <f t="shared" si="177"/>
        <v>20</v>
      </c>
      <c r="C807" s="17">
        <f>+'Merkez Stok'!C23</f>
        <v>0</v>
      </c>
      <c r="D807" s="20"/>
      <c r="E807" s="20"/>
      <c r="F807" s="25">
        <f t="shared" si="174"/>
        <v>0</v>
      </c>
      <c r="G807" s="30"/>
      <c r="I807" s="18">
        <f t="shared" si="178"/>
        <v>20</v>
      </c>
      <c r="J807" s="17">
        <f>+'Merkez Stok'!C23</f>
        <v>0</v>
      </c>
      <c r="K807" s="20"/>
      <c r="L807" s="20"/>
      <c r="M807" s="25">
        <f t="shared" si="175"/>
        <v>0</v>
      </c>
      <c r="N807" s="30"/>
      <c r="O807" s="34"/>
      <c r="P807" s="18">
        <f t="shared" si="179"/>
        <v>20</v>
      </c>
      <c r="Q807" s="17">
        <f>+'Merkez Stok'!C23</f>
        <v>0</v>
      </c>
      <c r="R807" s="20"/>
      <c r="S807" s="20"/>
      <c r="T807" s="25">
        <f t="shared" si="176"/>
        <v>0</v>
      </c>
      <c r="U807" s="38"/>
      <c r="V807" s="30"/>
    </row>
    <row r="808" spans="2:22" ht="22.5" customHeight="1" thickBot="1">
      <c r="B808" s="151" t="s">
        <v>8</v>
      </c>
      <c r="C808" s="152"/>
      <c r="D808" s="22">
        <f>SUM(D788:D807)</f>
        <v>0</v>
      </c>
      <c r="E808" s="22">
        <f>SUM(E788:E807)</f>
        <v>0</v>
      </c>
      <c r="F808" s="26">
        <f>SUM(F788:F807)</f>
        <v>0</v>
      </c>
      <c r="G808" s="23">
        <f>SUM(G788:G807)</f>
        <v>0</v>
      </c>
      <c r="I808" s="151" t="s">
        <v>8</v>
      </c>
      <c r="J808" s="152"/>
      <c r="K808" s="22">
        <f>SUM(K788:K807)</f>
        <v>0</v>
      </c>
      <c r="L808" s="22">
        <f>SUM(L788:L807)</f>
        <v>0</v>
      </c>
      <c r="M808" s="26">
        <f>SUM(M788:M807)</f>
        <v>0</v>
      </c>
      <c r="N808" s="23">
        <f>SUM(N788:N807)</f>
        <v>0</v>
      </c>
      <c r="O808" s="37"/>
      <c r="P808" s="151" t="s">
        <v>8</v>
      </c>
      <c r="Q808" s="152"/>
      <c r="R808" s="22">
        <f>SUM(R788:R807)</f>
        <v>0</v>
      </c>
      <c r="S808" s="22">
        <f>SUM(S788:S807)</f>
        <v>0</v>
      </c>
      <c r="T808" s="26">
        <f>SUM(T788:T807)</f>
        <v>0</v>
      </c>
      <c r="U808" s="26">
        <f>SUM(U788:U807)</f>
        <v>0</v>
      </c>
      <c r="V808" s="23">
        <f>SUM(V788:V807)</f>
        <v>0</v>
      </c>
    </row>
    <row r="809" spans="2:22" ht="22.5" customHeight="1" thickBot="1">
      <c r="B809" s="145" t="s">
        <v>28</v>
      </c>
      <c r="C809" s="146"/>
      <c r="D809" s="146"/>
      <c r="E809" s="146"/>
      <c r="F809" s="27"/>
      <c r="G809" s="31"/>
      <c r="I809" s="145" t="s">
        <v>28</v>
      </c>
      <c r="J809" s="146"/>
      <c r="K809" s="146"/>
      <c r="L809" s="146"/>
      <c r="M809" s="27"/>
      <c r="N809" s="31"/>
      <c r="O809" s="36"/>
      <c r="P809" s="145" t="s">
        <v>28</v>
      </c>
      <c r="Q809" s="146"/>
      <c r="R809" s="146"/>
      <c r="S809" s="146"/>
      <c r="T809" s="27"/>
      <c r="U809" s="39"/>
      <c r="V809" s="31"/>
    </row>
    <row r="812" spans="2:22" ht="16.5" customHeight="1" thickBot="1">
      <c r="B812" s="32">
        <f>+B785+1</f>
        <v>42460</v>
      </c>
    </row>
    <row r="813" spans="2:22" ht="24" customHeight="1" thickBot="1">
      <c r="B813" s="148" t="s">
        <v>20</v>
      </c>
      <c r="C813" s="149"/>
      <c r="D813" s="149"/>
      <c r="E813" s="149"/>
      <c r="F813" s="149"/>
      <c r="G813" s="150"/>
      <c r="I813" s="148" t="s">
        <v>21</v>
      </c>
      <c r="J813" s="149"/>
      <c r="K813" s="149"/>
      <c r="L813" s="149"/>
      <c r="M813" s="149"/>
      <c r="N813" s="150"/>
      <c r="O813" s="35"/>
      <c r="P813" s="148" t="s">
        <v>22</v>
      </c>
      <c r="Q813" s="149"/>
      <c r="R813" s="149"/>
      <c r="S813" s="149"/>
      <c r="T813" s="149"/>
      <c r="U813" s="150"/>
      <c r="V813" s="28"/>
    </row>
    <row r="814" spans="2:22" s="21" customFormat="1" ht="27.75" customHeight="1">
      <c r="B814" s="40" t="s">
        <v>3</v>
      </c>
      <c r="C814" s="41" t="s">
        <v>10</v>
      </c>
      <c r="D814" s="41" t="s">
        <v>23</v>
      </c>
      <c r="E814" s="41" t="s">
        <v>24</v>
      </c>
      <c r="F814" s="42" t="s">
        <v>25</v>
      </c>
      <c r="G814" s="43" t="s">
        <v>26</v>
      </c>
      <c r="I814" s="40" t="s">
        <v>3</v>
      </c>
      <c r="J814" s="41" t="s">
        <v>10</v>
      </c>
      <c r="K814" s="41" t="s">
        <v>23</v>
      </c>
      <c r="L814" s="41" t="s">
        <v>24</v>
      </c>
      <c r="M814" s="42" t="s">
        <v>25</v>
      </c>
      <c r="N814" s="43" t="s">
        <v>26</v>
      </c>
      <c r="O814" s="33"/>
      <c r="P814" s="40" t="s">
        <v>3</v>
      </c>
      <c r="Q814" s="41" t="s">
        <v>10</v>
      </c>
      <c r="R814" s="41" t="s">
        <v>23</v>
      </c>
      <c r="S814" s="41" t="s">
        <v>24</v>
      </c>
      <c r="T814" s="42" t="s">
        <v>25</v>
      </c>
      <c r="U814" s="44" t="s">
        <v>26</v>
      </c>
      <c r="V814" s="29" t="s">
        <v>27</v>
      </c>
    </row>
    <row r="815" spans="2:22" ht="15" customHeight="1">
      <c r="B815" s="9">
        <v>1</v>
      </c>
      <c r="C815" s="17" t="str">
        <f>+'Merkez Stok'!C4</f>
        <v>Z-Katlama 200 eded</v>
      </c>
      <c r="D815" s="5"/>
      <c r="E815" s="5"/>
      <c r="F815" s="24">
        <f>+D815*E815</f>
        <v>0</v>
      </c>
      <c r="G815" s="30"/>
      <c r="I815" s="9">
        <v>1</v>
      </c>
      <c r="J815" s="17" t="str">
        <f>+'Merkez Stok'!C4</f>
        <v>Z-Katlama 200 eded</v>
      </c>
      <c r="K815" s="5"/>
      <c r="L815" s="5"/>
      <c r="M815" s="24">
        <f>+K815*L815</f>
        <v>0</v>
      </c>
      <c r="N815" s="30"/>
      <c r="O815" s="34"/>
      <c r="P815" s="9">
        <v>1</v>
      </c>
      <c r="Q815" s="17" t="str">
        <f>+'Merkez Stok'!C4</f>
        <v>Z-Katlama 200 eded</v>
      </c>
      <c r="R815" s="5"/>
      <c r="S815" s="5"/>
      <c r="T815" s="24">
        <f>+R815*S815</f>
        <v>0</v>
      </c>
      <c r="U815" s="38"/>
      <c r="V815" s="30"/>
    </row>
    <row r="816" spans="2:22" ht="15" customHeight="1">
      <c r="B816" s="9">
        <f>+B815+1</f>
        <v>2</v>
      </c>
      <c r="C816" s="17">
        <f>+'Merkez Stok'!C5</f>
        <v>0</v>
      </c>
      <c r="D816" s="5"/>
      <c r="E816" s="5"/>
      <c r="F816" s="24">
        <f t="shared" ref="F816:F834" si="180">+D816*E816</f>
        <v>0</v>
      </c>
      <c r="G816" s="30"/>
      <c r="I816" s="9">
        <f>+I815+1</f>
        <v>2</v>
      </c>
      <c r="J816" s="17">
        <f>+'Merkez Stok'!C5</f>
        <v>0</v>
      </c>
      <c r="K816" s="5"/>
      <c r="L816" s="5"/>
      <c r="M816" s="24">
        <f t="shared" ref="M816:M834" si="181">+K816*L816</f>
        <v>0</v>
      </c>
      <c r="N816" s="30"/>
      <c r="O816" s="34"/>
      <c r="P816" s="9">
        <f>+P815+1</f>
        <v>2</v>
      </c>
      <c r="Q816" s="17">
        <f>+'Merkez Stok'!C5</f>
        <v>0</v>
      </c>
      <c r="R816" s="5"/>
      <c r="S816" s="5"/>
      <c r="T816" s="24">
        <f t="shared" ref="T816:T834" si="182">+R816*S816</f>
        <v>0</v>
      </c>
      <c r="U816" s="38"/>
      <c r="V816" s="30"/>
    </row>
    <row r="817" spans="2:22" ht="15" customHeight="1">
      <c r="B817" s="9">
        <f t="shared" ref="B817:B834" si="183">+B816+1</f>
        <v>3</v>
      </c>
      <c r="C817" s="17">
        <f>+'Merkez Stok'!C6</f>
        <v>0</v>
      </c>
      <c r="D817" s="5"/>
      <c r="E817" s="5"/>
      <c r="F817" s="24">
        <f t="shared" si="180"/>
        <v>0</v>
      </c>
      <c r="G817" s="30"/>
      <c r="I817" s="9">
        <f t="shared" ref="I817:I834" si="184">+I816+1</f>
        <v>3</v>
      </c>
      <c r="J817" s="17">
        <f>+'Merkez Stok'!C6</f>
        <v>0</v>
      </c>
      <c r="K817" s="5"/>
      <c r="L817" s="5"/>
      <c r="M817" s="24">
        <f t="shared" si="181"/>
        <v>0</v>
      </c>
      <c r="N817" s="30"/>
      <c r="O817" s="34"/>
      <c r="P817" s="9">
        <f t="shared" ref="P817:P834" si="185">+P816+1</f>
        <v>3</v>
      </c>
      <c r="Q817" s="17">
        <f>+'Merkez Stok'!C6</f>
        <v>0</v>
      </c>
      <c r="R817" s="5"/>
      <c r="S817" s="5"/>
      <c r="T817" s="24">
        <f t="shared" si="182"/>
        <v>0</v>
      </c>
      <c r="U817" s="38"/>
      <c r="V817" s="30"/>
    </row>
    <row r="818" spans="2:22" ht="15" customHeight="1">
      <c r="B818" s="9">
        <f t="shared" si="183"/>
        <v>4</v>
      </c>
      <c r="C818" s="17">
        <f>+'Merkez Stok'!C7</f>
        <v>0</v>
      </c>
      <c r="D818" s="5"/>
      <c r="E818" s="5"/>
      <c r="F818" s="24">
        <f t="shared" si="180"/>
        <v>0</v>
      </c>
      <c r="G818" s="30"/>
      <c r="I818" s="9">
        <f t="shared" si="184"/>
        <v>4</v>
      </c>
      <c r="J818" s="17">
        <f>+'Merkez Stok'!C7</f>
        <v>0</v>
      </c>
      <c r="K818" s="5"/>
      <c r="L818" s="5"/>
      <c r="M818" s="24">
        <f t="shared" si="181"/>
        <v>0</v>
      </c>
      <c r="N818" s="30"/>
      <c r="O818" s="34"/>
      <c r="P818" s="9">
        <f t="shared" si="185"/>
        <v>4</v>
      </c>
      <c r="Q818" s="17">
        <f>+'Merkez Stok'!C7</f>
        <v>0</v>
      </c>
      <c r="R818" s="5"/>
      <c r="S818" s="5"/>
      <c r="T818" s="24">
        <f t="shared" si="182"/>
        <v>0</v>
      </c>
      <c r="U818" s="38"/>
      <c r="V818" s="30"/>
    </row>
    <row r="819" spans="2:22" ht="15" customHeight="1">
      <c r="B819" s="9">
        <f t="shared" si="183"/>
        <v>5</v>
      </c>
      <c r="C819" s="17">
        <f>+'Merkez Stok'!C8</f>
        <v>0</v>
      </c>
      <c r="D819" s="5"/>
      <c r="E819" s="5"/>
      <c r="F819" s="24">
        <f t="shared" si="180"/>
        <v>0</v>
      </c>
      <c r="G819" s="30"/>
      <c r="I819" s="9">
        <f t="shared" si="184"/>
        <v>5</v>
      </c>
      <c r="J819" s="17">
        <f>+'Merkez Stok'!C8</f>
        <v>0</v>
      </c>
      <c r="K819" s="5"/>
      <c r="L819" s="5"/>
      <c r="M819" s="24">
        <f t="shared" si="181"/>
        <v>0</v>
      </c>
      <c r="N819" s="30"/>
      <c r="O819" s="34"/>
      <c r="P819" s="9">
        <f t="shared" si="185"/>
        <v>5</v>
      </c>
      <c r="Q819" s="17">
        <f>+'Merkez Stok'!C8</f>
        <v>0</v>
      </c>
      <c r="R819" s="5"/>
      <c r="S819" s="5"/>
      <c r="T819" s="24">
        <f t="shared" si="182"/>
        <v>0</v>
      </c>
      <c r="U819" s="38"/>
      <c r="V819" s="30"/>
    </row>
    <row r="820" spans="2:22" ht="15" customHeight="1">
      <c r="B820" s="9">
        <f t="shared" si="183"/>
        <v>6</v>
      </c>
      <c r="C820" s="17">
        <f>+'Merkez Stok'!C9</f>
        <v>0</v>
      </c>
      <c r="D820" s="5"/>
      <c r="E820" s="5"/>
      <c r="F820" s="24">
        <f t="shared" si="180"/>
        <v>0</v>
      </c>
      <c r="G820" s="30"/>
      <c r="I820" s="9">
        <f t="shared" si="184"/>
        <v>6</v>
      </c>
      <c r="J820" s="17">
        <f>+'Merkez Stok'!C9</f>
        <v>0</v>
      </c>
      <c r="K820" s="5"/>
      <c r="L820" s="5"/>
      <c r="M820" s="24">
        <f t="shared" si="181"/>
        <v>0</v>
      </c>
      <c r="N820" s="30"/>
      <c r="O820" s="34"/>
      <c r="P820" s="9">
        <f t="shared" si="185"/>
        <v>6</v>
      </c>
      <c r="Q820" s="17">
        <f>+'Merkez Stok'!C9</f>
        <v>0</v>
      </c>
      <c r="R820" s="5"/>
      <c r="S820" s="5"/>
      <c r="T820" s="24">
        <f t="shared" si="182"/>
        <v>0</v>
      </c>
      <c r="U820" s="38"/>
      <c r="V820" s="30"/>
    </row>
    <row r="821" spans="2:22" ht="15" customHeight="1">
      <c r="B821" s="9">
        <f t="shared" si="183"/>
        <v>7</v>
      </c>
      <c r="C821" s="17">
        <f>+'Merkez Stok'!C10</f>
        <v>0</v>
      </c>
      <c r="D821" s="5"/>
      <c r="E821" s="5"/>
      <c r="F821" s="24">
        <f t="shared" si="180"/>
        <v>0</v>
      </c>
      <c r="G821" s="30"/>
      <c r="I821" s="9">
        <f t="shared" si="184"/>
        <v>7</v>
      </c>
      <c r="J821" s="17">
        <f>+'Merkez Stok'!C10</f>
        <v>0</v>
      </c>
      <c r="K821" s="5"/>
      <c r="L821" s="5"/>
      <c r="M821" s="24">
        <f t="shared" si="181"/>
        <v>0</v>
      </c>
      <c r="N821" s="30"/>
      <c r="O821" s="34"/>
      <c r="P821" s="9">
        <f t="shared" si="185"/>
        <v>7</v>
      </c>
      <c r="Q821" s="17">
        <f>+'Merkez Stok'!C10</f>
        <v>0</v>
      </c>
      <c r="R821" s="5"/>
      <c r="S821" s="5"/>
      <c r="T821" s="24">
        <f t="shared" si="182"/>
        <v>0</v>
      </c>
      <c r="U821" s="38"/>
      <c r="V821" s="30"/>
    </row>
    <row r="822" spans="2:22" ht="15" customHeight="1">
      <c r="B822" s="9">
        <f t="shared" si="183"/>
        <v>8</v>
      </c>
      <c r="C822" s="17">
        <f>+'Merkez Stok'!C11</f>
        <v>0</v>
      </c>
      <c r="D822" s="5"/>
      <c r="E822" s="5"/>
      <c r="F822" s="24">
        <f t="shared" si="180"/>
        <v>0</v>
      </c>
      <c r="G822" s="30"/>
      <c r="I822" s="9">
        <f t="shared" si="184"/>
        <v>8</v>
      </c>
      <c r="J822" s="17">
        <f>+'Merkez Stok'!C11</f>
        <v>0</v>
      </c>
      <c r="K822" s="5"/>
      <c r="L822" s="5"/>
      <c r="M822" s="24">
        <f t="shared" si="181"/>
        <v>0</v>
      </c>
      <c r="N822" s="30"/>
      <c r="O822" s="34"/>
      <c r="P822" s="9">
        <f t="shared" si="185"/>
        <v>8</v>
      </c>
      <c r="Q822" s="17">
        <f>+'Merkez Stok'!C11</f>
        <v>0</v>
      </c>
      <c r="R822" s="5"/>
      <c r="S822" s="5"/>
      <c r="T822" s="24">
        <f t="shared" si="182"/>
        <v>0</v>
      </c>
      <c r="U822" s="38"/>
      <c r="V822" s="30"/>
    </row>
    <row r="823" spans="2:22" ht="15" customHeight="1">
      <c r="B823" s="9">
        <f t="shared" si="183"/>
        <v>9</v>
      </c>
      <c r="C823" s="17">
        <f>+'Merkez Stok'!C12</f>
        <v>0</v>
      </c>
      <c r="D823" s="5"/>
      <c r="E823" s="5"/>
      <c r="F823" s="24">
        <f t="shared" si="180"/>
        <v>0</v>
      </c>
      <c r="G823" s="30"/>
      <c r="I823" s="9">
        <f t="shared" si="184"/>
        <v>9</v>
      </c>
      <c r="J823" s="17">
        <f>+'Merkez Stok'!C12</f>
        <v>0</v>
      </c>
      <c r="K823" s="5"/>
      <c r="L823" s="5"/>
      <c r="M823" s="24">
        <f t="shared" si="181"/>
        <v>0</v>
      </c>
      <c r="N823" s="30"/>
      <c r="O823" s="34"/>
      <c r="P823" s="9">
        <f t="shared" si="185"/>
        <v>9</v>
      </c>
      <c r="Q823" s="17">
        <f>+'Merkez Stok'!C12</f>
        <v>0</v>
      </c>
      <c r="R823" s="5"/>
      <c r="S823" s="5"/>
      <c r="T823" s="24">
        <f t="shared" si="182"/>
        <v>0</v>
      </c>
      <c r="U823" s="38"/>
      <c r="V823" s="30"/>
    </row>
    <row r="824" spans="2:22" ht="15" customHeight="1">
      <c r="B824" s="9">
        <f t="shared" si="183"/>
        <v>10</v>
      </c>
      <c r="C824" s="17">
        <f>+'Merkez Stok'!C13</f>
        <v>0</v>
      </c>
      <c r="D824" s="5"/>
      <c r="E824" s="5"/>
      <c r="F824" s="24">
        <f t="shared" si="180"/>
        <v>0</v>
      </c>
      <c r="G824" s="30"/>
      <c r="I824" s="9">
        <f t="shared" si="184"/>
        <v>10</v>
      </c>
      <c r="J824" s="17">
        <f>+'Merkez Stok'!C13</f>
        <v>0</v>
      </c>
      <c r="K824" s="5"/>
      <c r="L824" s="5"/>
      <c r="M824" s="24">
        <f t="shared" si="181"/>
        <v>0</v>
      </c>
      <c r="N824" s="30"/>
      <c r="O824" s="34"/>
      <c r="P824" s="9">
        <f t="shared" si="185"/>
        <v>10</v>
      </c>
      <c r="Q824" s="17">
        <f>+'Merkez Stok'!C13</f>
        <v>0</v>
      </c>
      <c r="R824" s="5"/>
      <c r="S824" s="5"/>
      <c r="T824" s="24">
        <f t="shared" si="182"/>
        <v>0</v>
      </c>
      <c r="U824" s="38"/>
      <c r="V824" s="30"/>
    </row>
    <row r="825" spans="2:22" ht="15" customHeight="1">
      <c r="B825" s="9">
        <f t="shared" si="183"/>
        <v>11</v>
      </c>
      <c r="C825" s="17">
        <f>+'Merkez Stok'!C14</f>
        <v>0</v>
      </c>
      <c r="D825" s="5"/>
      <c r="E825" s="5"/>
      <c r="F825" s="24">
        <f t="shared" si="180"/>
        <v>0</v>
      </c>
      <c r="G825" s="30"/>
      <c r="I825" s="9">
        <f t="shared" si="184"/>
        <v>11</v>
      </c>
      <c r="J825" s="17">
        <f>+'Merkez Stok'!C14</f>
        <v>0</v>
      </c>
      <c r="K825" s="5"/>
      <c r="L825" s="5"/>
      <c r="M825" s="24">
        <f t="shared" si="181"/>
        <v>0</v>
      </c>
      <c r="N825" s="30"/>
      <c r="O825" s="34"/>
      <c r="P825" s="9">
        <f t="shared" si="185"/>
        <v>11</v>
      </c>
      <c r="Q825" s="17">
        <f>+'Merkez Stok'!C14</f>
        <v>0</v>
      </c>
      <c r="R825" s="5"/>
      <c r="S825" s="5"/>
      <c r="T825" s="24">
        <f t="shared" si="182"/>
        <v>0</v>
      </c>
      <c r="U825" s="38"/>
      <c r="V825" s="30"/>
    </row>
    <row r="826" spans="2:22" ht="15" customHeight="1">
      <c r="B826" s="9">
        <f t="shared" si="183"/>
        <v>12</v>
      </c>
      <c r="C826" s="17">
        <f>+'Merkez Stok'!C15</f>
        <v>0</v>
      </c>
      <c r="D826" s="5"/>
      <c r="E826" s="5"/>
      <c r="F826" s="24">
        <f t="shared" si="180"/>
        <v>0</v>
      </c>
      <c r="G826" s="30"/>
      <c r="I826" s="9">
        <f t="shared" si="184"/>
        <v>12</v>
      </c>
      <c r="J826" s="17">
        <f>+'Merkez Stok'!C15</f>
        <v>0</v>
      </c>
      <c r="K826" s="5"/>
      <c r="L826" s="5"/>
      <c r="M826" s="24">
        <f t="shared" si="181"/>
        <v>0</v>
      </c>
      <c r="N826" s="30"/>
      <c r="O826" s="34"/>
      <c r="P826" s="9">
        <f t="shared" si="185"/>
        <v>12</v>
      </c>
      <c r="Q826" s="17">
        <f>+'Merkez Stok'!C15</f>
        <v>0</v>
      </c>
      <c r="R826" s="5"/>
      <c r="S826" s="5"/>
      <c r="T826" s="24">
        <f t="shared" si="182"/>
        <v>0</v>
      </c>
      <c r="U826" s="38"/>
      <c r="V826" s="30"/>
    </row>
    <row r="827" spans="2:22" ht="15" customHeight="1">
      <c r="B827" s="9">
        <f t="shared" si="183"/>
        <v>13</v>
      </c>
      <c r="C827" s="17">
        <f>+'Merkez Stok'!C16</f>
        <v>0</v>
      </c>
      <c r="D827" s="5"/>
      <c r="E827" s="5"/>
      <c r="F827" s="24">
        <f t="shared" si="180"/>
        <v>0</v>
      </c>
      <c r="G827" s="30"/>
      <c r="I827" s="9">
        <f t="shared" si="184"/>
        <v>13</v>
      </c>
      <c r="J827" s="17">
        <f>+'Merkez Stok'!C16</f>
        <v>0</v>
      </c>
      <c r="K827" s="5"/>
      <c r="L827" s="5"/>
      <c r="M827" s="24">
        <f t="shared" si="181"/>
        <v>0</v>
      </c>
      <c r="N827" s="30"/>
      <c r="O827" s="34"/>
      <c r="P827" s="9">
        <f t="shared" si="185"/>
        <v>13</v>
      </c>
      <c r="Q827" s="17">
        <f>+'Merkez Stok'!C16</f>
        <v>0</v>
      </c>
      <c r="R827" s="5"/>
      <c r="S827" s="5"/>
      <c r="T827" s="24">
        <f t="shared" si="182"/>
        <v>0</v>
      </c>
      <c r="U827" s="38"/>
      <c r="V827" s="30"/>
    </row>
    <row r="828" spans="2:22" ht="15" customHeight="1">
      <c r="B828" s="9">
        <f t="shared" si="183"/>
        <v>14</v>
      </c>
      <c r="C828" s="17">
        <f>+'Merkez Stok'!C17</f>
        <v>0</v>
      </c>
      <c r="D828" s="5"/>
      <c r="E828" s="5"/>
      <c r="F828" s="24">
        <f t="shared" si="180"/>
        <v>0</v>
      </c>
      <c r="G828" s="30"/>
      <c r="I828" s="9">
        <f t="shared" si="184"/>
        <v>14</v>
      </c>
      <c r="J828" s="17">
        <f>+'Merkez Stok'!C17</f>
        <v>0</v>
      </c>
      <c r="K828" s="5"/>
      <c r="L828" s="5"/>
      <c r="M828" s="24">
        <f t="shared" si="181"/>
        <v>0</v>
      </c>
      <c r="N828" s="30"/>
      <c r="O828" s="34"/>
      <c r="P828" s="9">
        <f t="shared" si="185"/>
        <v>14</v>
      </c>
      <c r="Q828" s="17">
        <f>+'Merkez Stok'!C17</f>
        <v>0</v>
      </c>
      <c r="R828" s="5"/>
      <c r="S828" s="5"/>
      <c r="T828" s="24">
        <f t="shared" si="182"/>
        <v>0</v>
      </c>
      <c r="U828" s="38"/>
      <c r="V828" s="30"/>
    </row>
    <row r="829" spans="2:22" ht="15" customHeight="1">
      <c r="B829" s="9">
        <f t="shared" si="183"/>
        <v>15</v>
      </c>
      <c r="C829" s="17">
        <f>+'Merkez Stok'!C18</f>
        <v>0</v>
      </c>
      <c r="D829" s="5"/>
      <c r="E829" s="5"/>
      <c r="F829" s="24">
        <f t="shared" si="180"/>
        <v>0</v>
      </c>
      <c r="G829" s="30"/>
      <c r="I829" s="9">
        <f t="shared" si="184"/>
        <v>15</v>
      </c>
      <c r="J829" s="17">
        <f>+'Merkez Stok'!C18</f>
        <v>0</v>
      </c>
      <c r="K829" s="5"/>
      <c r="L829" s="5"/>
      <c r="M829" s="24">
        <f t="shared" si="181"/>
        <v>0</v>
      </c>
      <c r="N829" s="30"/>
      <c r="O829" s="34"/>
      <c r="P829" s="9">
        <f t="shared" si="185"/>
        <v>15</v>
      </c>
      <c r="Q829" s="17">
        <f>+'Merkez Stok'!C18</f>
        <v>0</v>
      </c>
      <c r="R829" s="5"/>
      <c r="S829" s="5"/>
      <c r="T829" s="24">
        <f t="shared" si="182"/>
        <v>0</v>
      </c>
      <c r="U829" s="38"/>
      <c r="V829" s="30"/>
    </row>
    <row r="830" spans="2:22" ht="15" customHeight="1">
      <c r="B830" s="9">
        <f t="shared" si="183"/>
        <v>16</v>
      </c>
      <c r="C830" s="17">
        <f>+'Merkez Stok'!C19</f>
        <v>0</v>
      </c>
      <c r="D830" s="5"/>
      <c r="E830" s="5"/>
      <c r="F830" s="24">
        <f t="shared" si="180"/>
        <v>0</v>
      </c>
      <c r="G830" s="30"/>
      <c r="I830" s="9">
        <f t="shared" si="184"/>
        <v>16</v>
      </c>
      <c r="J830" s="17">
        <f>+'Merkez Stok'!C19</f>
        <v>0</v>
      </c>
      <c r="K830" s="5"/>
      <c r="L830" s="5"/>
      <c r="M830" s="24">
        <f t="shared" si="181"/>
        <v>0</v>
      </c>
      <c r="N830" s="30"/>
      <c r="O830" s="34"/>
      <c r="P830" s="9">
        <f t="shared" si="185"/>
        <v>16</v>
      </c>
      <c r="Q830" s="17">
        <f>+'Merkez Stok'!C19</f>
        <v>0</v>
      </c>
      <c r="R830" s="5"/>
      <c r="S830" s="5"/>
      <c r="T830" s="24">
        <f t="shared" si="182"/>
        <v>0</v>
      </c>
      <c r="U830" s="38"/>
      <c r="V830" s="30"/>
    </row>
    <row r="831" spans="2:22" ht="15" customHeight="1">
      <c r="B831" s="9">
        <f t="shared" si="183"/>
        <v>17</v>
      </c>
      <c r="C831" s="17">
        <f>+'Merkez Stok'!C20</f>
        <v>0</v>
      </c>
      <c r="D831" s="5"/>
      <c r="E831" s="5"/>
      <c r="F831" s="24">
        <f t="shared" si="180"/>
        <v>0</v>
      </c>
      <c r="G831" s="30"/>
      <c r="I831" s="9">
        <f t="shared" si="184"/>
        <v>17</v>
      </c>
      <c r="J831" s="17">
        <f>+'Merkez Stok'!C20</f>
        <v>0</v>
      </c>
      <c r="K831" s="5"/>
      <c r="L831" s="5"/>
      <c r="M831" s="24">
        <f t="shared" si="181"/>
        <v>0</v>
      </c>
      <c r="N831" s="30"/>
      <c r="O831" s="34"/>
      <c r="P831" s="9">
        <f t="shared" si="185"/>
        <v>17</v>
      </c>
      <c r="Q831" s="17">
        <f>+'Merkez Stok'!C20</f>
        <v>0</v>
      </c>
      <c r="R831" s="5"/>
      <c r="S831" s="5"/>
      <c r="T831" s="24">
        <f t="shared" si="182"/>
        <v>0</v>
      </c>
      <c r="U831" s="38"/>
      <c r="V831" s="30"/>
    </row>
    <row r="832" spans="2:22" ht="15" customHeight="1">
      <c r="B832" s="9">
        <f t="shared" si="183"/>
        <v>18</v>
      </c>
      <c r="C832" s="17">
        <f>+'Merkez Stok'!C21</f>
        <v>0</v>
      </c>
      <c r="D832" s="5"/>
      <c r="E832" s="5"/>
      <c r="F832" s="24">
        <f t="shared" si="180"/>
        <v>0</v>
      </c>
      <c r="G832" s="30"/>
      <c r="I832" s="9">
        <f t="shared" si="184"/>
        <v>18</v>
      </c>
      <c r="J832" s="17">
        <f>+'Merkez Stok'!C21</f>
        <v>0</v>
      </c>
      <c r="K832" s="5"/>
      <c r="L832" s="5"/>
      <c r="M832" s="24">
        <f t="shared" si="181"/>
        <v>0</v>
      </c>
      <c r="N832" s="30"/>
      <c r="O832" s="34"/>
      <c r="P832" s="9">
        <f t="shared" si="185"/>
        <v>18</v>
      </c>
      <c r="Q832" s="17">
        <f>+'Merkez Stok'!C21</f>
        <v>0</v>
      </c>
      <c r="R832" s="5"/>
      <c r="S832" s="5"/>
      <c r="T832" s="24">
        <f t="shared" si="182"/>
        <v>0</v>
      </c>
      <c r="U832" s="38"/>
      <c r="V832" s="30"/>
    </row>
    <row r="833" spans="2:22" ht="15" customHeight="1">
      <c r="B833" s="9">
        <f t="shared" si="183"/>
        <v>19</v>
      </c>
      <c r="C833" s="17">
        <f>+'Merkez Stok'!C22</f>
        <v>0</v>
      </c>
      <c r="D833" s="5"/>
      <c r="E833" s="5"/>
      <c r="F833" s="24">
        <f t="shared" si="180"/>
        <v>0</v>
      </c>
      <c r="G833" s="30"/>
      <c r="I833" s="9">
        <f t="shared" si="184"/>
        <v>19</v>
      </c>
      <c r="J833" s="17">
        <f>+'Merkez Stok'!C22</f>
        <v>0</v>
      </c>
      <c r="K833" s="5"/>
      <c r="L833" s="5"/>
      <c r="M833" s="24">
        <f t="shared" si="181"/>
        <v>0</v>
      </c>
      <c r="N833" s="30"/>
      <c r="O833" s="34"/>
      <c r="P833" s="9">
        <f t="shared" si="185"/>
        <v>19</v>
      </c>
      <c r="Q833" s="17">
        <f>+'Merkez Stok'!C22</f>
        <v>0</v>
      </c>
      <c r="R833" s="5"/>
      <c r="S833" s="5"/>
      <c r="T833" s="24">
        <f t="shared" si="182"/>
        <v>0</v>
      </c>
      <c r="U833" s="38"/>
      <c r="V833" s="30"/>
    </row>
    <row r="834" spans="2:22" ht="15" customHeight="1" thickBot="1">
      <c r="B834" s="18">
        <f t="shared" si="183"/>
        <v>20</v>
      </c>
      <c r="C834" s="17">
        <f>+'Merkez Stok'!C23</f>
        <v>0</v>
      </c>
      <c r="D834" s="20"/>
      <c r="E834" s="20"/>
      <c r="F834" s="25">
        <f t="shared" si="180"/>
        <v>0</v>
      </c>
      <c r="G834" s="30"/>
      <c r="I834" s="18">
        <f t="shared" si="184"/>
        <v>20</v>
      </c>
      <c r="J834" s="17">
        <f>+'Merkez Stok'!C23</f>
        <v>0</v>
      </c>
      <c r="K834" s="20"/>
      <c r="L834" s="20"/>
      <c r="M834" s="25">
        <f t="shared" si="181"/>
        <v>0</v>
      </c>
      <c r="N834" s="30"/>
      <c r="O834" s="34"/>
      <c r="P834" s="18">
        <f t="shared" si="185"/>
        <v>20</v>
      </c>
      <c r="Q834" s="17">
        <f>+'Merkez Stok'!C23</f>
        <v>0</v>
      </c>
      <c r="R834" s="20"/>
      <c r="S834" s="20"/>
      <c r="T834" s="25">
        <f t="shared" si="182"/>
        <v>0</v>
      </c>
      <c r="U834" s="38"/>
      <c r="V834" s="30"/>
    </row>
    <row r="835" spans="2:22" ht="22.5" customHeight="1" thickBot="1">
      <c r="B835" s="151" t="s">
        <v>8</v>
      </c>
      <c r="C835" s="152"/>
      <c r="D835" s="22">
        <f>SUM(D815:D834)</f>
        <v>0</v>
      </c>
      <c r="E835" s="22">
        <f>SUM(E815:E834)</f>
        <v>0</v>
      </c>
      <c r="F835" s="26">
        <f>SUM(F815:F834)</f>
        <v>0</v>
      </c>
      <c r="G835" s="23">
        <f>SUM(G815:G834)</f>
        <v>0</v>
      </c>
      <c r="I835" s="151" t="s">
        <v>8</v>
      </c>
      <c r="J835" s="152"/>
      <c r="K835" s="22">
        <f>SUM(K815:K834)</f>
        <v>0</v>
      </c>
      <c r="L835" s="22">
        <f>SUM(L815:L834)</f>
        <v>0</v>
      </c>
      <c r="M835" s="26">
        <f>SUM(M815:M834)</f>
        <v>0</v>
      </c>
      <c r="N835" s="23">
        <f>SUM(N815:N834)</f>
        <v>0</v>
      </c>
      <c r="O835" s="37"/>
      <c r="P835" s="151" t="s">
        <v>8</v>
      </c>
      <c r="Q835" s="152"/>
      <c r="R835" s="22">
        <f>SUM(R815:R834)</f>
        <v>0</v>
      </c>
      <c r="S835" s="22">
        <f>SUM(S815:S834)</f>
        <v>0</v>
      </c>
      <c r="T835" s="26">
        <f>SUM(T815:T834)</f>
        <v>0</v>
      </c>
      <c r="U835" s="26">
        <f>SUM(U815:U834)</f>
        <v>0</v>
      </c>
      <c r="V835" s="23">
        <f>SUM(V815:V834)</f>
        <v>0</v>
      </c>
    </row>
    <row r="836" spans="2:22" ht="22.5" customHeight="1" thickBot="1">
      <c r="B836" s="145" t="s">
        <v>28</v>
      </c>
      <c r="C836" s="146"/>
      <c r="D836" s="146"/>
      <c r="E836" s="146"/>
      <c r="F836" s="27"/>
      <c r="G836" s="31"/>
      <c r="I836" s="145" t="s">
        <v>28</v>
      </c>
      <c r="J836" s="146"/>
      <c r="K836" s="146"/>
      <c r="L836" s="146"/>
      <c r="M836" s="27"/>
      <c r="N836" s="31"/>
      <c r="O836" s="36"/>
      <c r="P836" s="145" t="s">
        <v>28</v>
      </c>
      <c r="Q836" s="146"/>
      <c r="R836" s="146"/>
      <c r="S836" s="146"/>
      <c r="T836" s="27"/>
      <c r="U836" s="39"/>
      <c r="V836" s="31"/>
    </row>
    <row r="839" spans="2:22" ht="21" thickBot="1">
      <c r="B839" s="46" t="s">
        <v>29</v>
      </c>
    </row>
    <row r="840" spans="2:22" ht="24" customHeight="1" thickBot="1">
      <c r="B840" s="148" t="s">
        <v>20</v>
      </c>
      <c r="C840" s="149"/>
      <c r="D840" s="149"/>
      <c r="E840" s="149"/>
      <c r="F840" s="149"/>
      <c r="G840" s="150"/>
      <c r="I840" s="148" t="s">
        <v>21</v>
      </c>
      <c r="J840" s="149"/>
      <c r="K840" s="149"/>
      <c r="L840" s="149"/>
      <c r="M840" s="149"/>
      <c r="N840" s="150"/>
      <c r="O840" s="35"/>
      <c r="P840" s="148" t="s">
        <v>22</v>
      </c>
      <c r="Q840" s="149"/>
      <c r="R840" s="149"/>
      <c r="S840" s="149"/>
      <c r="T840" s="149"/>
      <c r="U840" s="150"/>
      <c r="V840" s="28"/>
    </row>
    <row r="841" spans="2:22" s="21" customFormat="1" ht="27.75" customHeight="1">
      <c r="B841" s="40" t="s">
        <v>3</v>
      </c>
      <c r="C841" s="41" t="s">
        <v>10</v>
      </c>
      <c r="D841" s="41" t="s">
        <v>23</v>
      </c>
      <c r="E841" s="41" t="s">
        <v>24</v>
      </c>
      <c r="F841" s="42" t="s">
        <v>25</v>
      </c>
      <c r="G841" s="43" t="s">
        <v>26</v>
      </c>
      <c r="I841" s="40" t="s">
        <v>3</v>
      </c>
      <c r="J841" s="41" t="s">
        <v>10</v>
      </c>
      <c r="K841" s="41" t="s">
        <v>23</v>
      </c>
      <c r="L841" s="41" t="s">
        <v>24</v>
      </c>
      <c r="M841" s="42" t="s">
        <v>25</v>
      </c>
      <c r="N841" s="43" t="s">
        <v>26</v>
      </c>
      <c r="O841" s="33"/>
      <c r="P841" s="40" t="s">
        <v>3</v>
      </c>
      <c r="Q841" s="41" t="s">
        <v>10</v>
      </c>
      <c r="R841" s="41" t="s">
        <v>23</v>
      </c>
      <c r="S841" s="41" t="s">
        <v>24</v>
      </c>
      <c r="T841" s="42" t="s">
        <v>25</v>
      </c>
      <c r="U841" s="44" t="s">
        <v>26</v>
      </c>
      <c r="V841" s="29" t="s">
        <v>27</v>
      </c>
    </row>
    <row r="842" spans="2:22" ht="15" customHeight="1">
      <c r="B842" s="9">
        <v>1</v>
      </c>
      <c r="C842" s="17" t="str">
        <f>+C5</f>
        <v>Z-Katlama 200 eded</v>
      </c>
      <c r="D842" s="5">
        <f>+D5+D32+D59+D86+D113+D140+D167+D194+D221+D248+D275+D302+D329+D356+D383+D410+D437+D464+D491+D518+D545+D572+D599+D626+D653+D680+D707+D734+D761+D788+D815</f>
        <v>7237</v>
      </c>
      <c r="E842" s="5">
        <f>+F842/D842</f>
        <v>1.4729791350006907</v>
      </c>
      <c r="F842" s="5">
        <f>+F5+F32+F59+F86+F113+F140+F167+F194+F221+F248+F275+F302+F329+F356+F383+F410+F437+F464+F491+F518+F545+F572+F599+F626+F653+F680+F707+F734+F761+F788+F815</f>
        <v>10659.949999999999</v>
      </c>
      <c r="G842" s="5">
        <f>+G5+G32+G59+G86+G113+G140+G167+G194+G221+G248+G275+G302+G329+G356+G383+G410+G437+G464+G491+G518+G545+G572+G599+G626+G653+G680+G707+G734+G761+G788+G815</f>
        <v>7237</v>
      </c>
      <c r="I842" s="9">
        <v>1</v>
      </c>
      <c r="J842" s="17" t="str">
        <f>+J5</f>
        <v>Z-Katlama 200 eded</v>
      </c>
      <c r="K842" s="5">
        <f t="shared" ref="K842:K861" si="186">+K5+K32+K59+K86+K113+K140+K167+K194+K221+K248+K275+K302+K329+K356+K383+K410+K437+K464+K491+K518+K545+K572+K599+K626+K653+K680+K707+K734+K761+K788+K815</f>
        <v>264</v>
      </c>
      <c r="L842" s="5">
        <f>+M842/K842</f>
        <v>1.3554545454545455</v>
      </c>
      <c r="M842" s="5">
        <f>+M5+M32+M59+M86+M113+M140+M167+M194+M221+M248+M275+M302+M329+M356+M383+M410+M437+M464+M491+M518+M545+M572+M599+M626+M653+M680+M707+M734+M761+M788+M815</f>
        <v>357.84000000000003</v>
      </c>
      <c r="N842" s="5">
        <f>+N5+N32+N59+N86+N113+N140+N167+N194+N221+N248+N275+N302+N329+N356+N383+N410+N437+N464+N491+N518+N545+N572+N599+N626+N653+N680+N707+N734+N761+N788+N815</f>
        <v>264</v>
      </c>
      <c r="O842" s="34"/>
      <c r="P842" s="9">
        <v>1</v>
      </c>
      <c r="Q842" s="17" t="str">
        <f>+Q5</f>
        <v>Z-Katlama 200 eded</v>
      </c>
      <c r="R842" s="5">
        <f t="shared" ref="R842:R861" si="187">+R5+R32+R59+R86+R113+R140+R167+R194+R221+R248+R275+R302+R329+R356+R383+R410+R437+R464+R491+R518+R545+R572+R599+R626+R653+R680+R707+R734+R761+R788+R815</f>
        <v>0</v>
      </c>
      <c r="S842" s="5" t="e">
        <f>+T842/R842</f>
        <v>#DIV/0!</v>
      </c>
      <c r="T842" s="5">
        <f>+T5+T32+T59+T86+T113+T140+T167+T194+T221+T248+T275+T302+T329+T356+T383+T410+T437+T464+T491+T518+T545+T572+T599+T626+T653+T680+T707+T734+T761+T788+T815</f>
        <v>0</v>
      </c>
      <c r="U842" s="5">
        <f>+U5+U32+U59+U86+U113+U140+U167+U194+U221+U248+U275+U302+U329+U356+U383+U410+U437+U464+U491+U518+U545+U572+U599+U626+U653+U680+U707+U734+U761+U788+U815</f>
        <v>0</v>
      </c>
      <c r="V842" s="5">
        <f>+V5+V32+V59+V86+V113+V140+V167+V194+V221+V248+V275+V302+V329+V356+V383+V410+V437+V464+V491+V518+V545+V572+V599+V626+V653+V680+V707+V734+V761+V788+V815</f>
        <v>0</v>
      </c>
    </row>
    <row r="843" spans="2:22" ht="15" customHeight="1">
      <c r="B843" s="9">
        <f>+B842+1</f>
        <v>2</v>
      </c>
      <c r="C843" s="17">
        <f t="shared" ref="C843:C861" si="188">+C6</f>
        <v>0</v>
      </c>
      <c r="D843" s="5">
        <f t="shared" ref="D843:F863" si="189">+D6+D33+D60+D87+D114+D141+D168+D195+D222+D249+D276+D303+D330+D357+D384+D411+D438+D465+D492+D519+D546+D573+D600+D627+D654+D681+D708+D735+D762+D789+D816</f>
        <v>4489</v>
      </c>
      <c r="E843" s="5">
        <f t="shared" ref="E843:E861" si="190">+F843/D843</f>
        <v>1.4040320784139007</v>
      </c>
      <c r="F843" s="5">
        <f t="shared" si="189"/>
        <v>6302.7</v>
      </c>
      <c r="G843" s="5">
        <f t="shared" ref="G843:G861" si="191">+G6+G33+G60+G87+G114+G141+G168+G195+G222+G249+G276+G303+G330+G357+G384+G411+G438+G465+G492+G519+G546+G573+G600+G627+G654+G681+G708+G735+G762+G789+G816</f>
        <v>4489</v>
      </c>
      <c r="I843" s="9">
        <f>+I842+1</f>
        <v>2</v>
      </c>
      <c r="J843" s="17">
        <f t="shared" ref="J843:J861" si="192">+J6</f>
        <v>0</v>
      </c>
      <c r="K843" s="5">
        <f t="shared" si="186"/>
        <v>360</v>
      </c>
      <c r="L843" s="5">
        <f t="shared" ref="L843:L861" si="193">+M843/K843</f>
        <v>1.4</v>
      </c>
      <c r="M843" s="5">
        <f t="shared" ref="M843:N858" si="194">+M6+M33+M60+M87+M114+M141+M168+M195+M222+M249+M276+M303+M330+M357+M384+M411+M438+M465+M492+M519+M546+M573+M600+M627+M654+M681+M708+M735+M762+M789+M816</f>
        <v>503.99999999999994</v>
      </c>
      <c r="N843" s="5">
        <f t="shared" si="194"/>
        <v>360</v>
      </c>
      <c r="O843" s="34"/>
      <c r="P843" s="9">
        <f>+P842+1</f>
        <v>2</v>
      </c>
      <c r="Q843" s="17">
        <f t="shared" ref="Q843:Q861" si="195">+Q6</f>
        <v>0</v>
      </c>
      <c r="R843" s="5">
        <f t="shared" si="187"/>
        <v>0</v>
      </c>
      <c r="S843" s="5" t="e">
        <f t="shared" ref="S843:S861" si="196">+T843/R843</f>
        <v>#DIV/0!</v>
      </c>
      <c r="T843" s="5">
        <f t="shared" ref="T843:U858" si="197">+T6+T33+T60+T87+T114+T141+T168+T195+T222+T249+T276+T303+T330+T357+T384+T411+T438+T465+T492+T519+T546+T573+T600+T627+T654+T681+T708+T735+T762+T789+T816</f>
        <v>0</v>
      </c>
      <c r="U843" s="5">
        <f t="shared" si="197"/>
        <v>0</v>
      </c>
      <c r="V843" s="5">
        <f t="shared" ref="V843:V861" si="198">+V6+V33+V60+V87+V114+V141+V168+V195+V222+V249+V276+V303+V330+V357+V384+V411+V438+V465+V492+V519+V546+V573+V600+V627+V654+V681+V708+V735+V762+V789+V816</f>
        <v>0</v>
      </c>
    </row>
    <row r="844" spans="2:22" ht="15" customHeight="1">
      <c r="B844" s="9">
        <f t="shared" ref="B844:B861" si="199">+B843+1</f>
        <v>3</v>
      </c>
      <c r="C844" s="17">
        <f t="shared" si="188"/>
        <v>0</v>
      </c>
      <c r="D844" s="5">
        <f t="shared" si="189"/>
        <v>0</v>
      </c>
      <c r="E844" s="5" t="e">
        <f t="shared" si="190"/>
        <v>#DIV/0!</v>
      </c>
      <c r="F844" s="5">
        <f t="shared" si="189"/>
        <v>0</v>
      </c>
      <c r="G844" s="5">
        <f t="shared" si="191"/>
        <v>0</v>
      </c>
      <c r="I844" s="9">
        <f t="shared" ref="I844:I861" si="200">+I843+1</f>
        <v>3</v>
      </c>
      <c r="J844" s="17">
        <f t="shared" si="192"/>
        <v>0</v>
      </c>
      <c r="K844" s="5">
        <f t="shared" si="186"/>
        <v>0</v>
      </c>
      <c r="L844" s="5" t="e">
        <f t="shared" si="193"/>
        <v>#DIV/0!</v>
      </c>
      <c r="M844" s="5">
        <f t="shared" ref="M844:M858" si="201">+M7+M34+M61+M88+M115+M142+M169+M196+M223+M250+M277+M304+M331+M358+M385+M412+M439+M466+M493+M520+M547+M574+M601+M628+M655+M682+M709+M736+M763+M790+M817</f>
        <v>0</v>
      </c>
      <c r="N844" s="5">
        <f t="shared" si="194"/>
        <v>0</v>
      </c>
      <c r="O844" s="34"/>
      <c r="P844" s="9">
        <f t="shared" ref="P844:P861" si="202">+P843+1</f>
        <v>3</v>
      </c>
      <c r="Q844" s="17">
        <f t="shared" si="195"/>
        <v>0</v>
      </c>
      <c r="R844" s="5">
        <f t="shared" si="187"/>
        <v>0</v>
      </c>
      <c r="S844" s="5" t="e">
        <f t="shared" si="196"/>
        <v>#DIV/0!</v>
      </c>
      <c r="T844" s="5">
        <f t="shared" ref="T844:T858" si="203">+T7+T34+T61+T88+T115+T142+T169+T196+T223+T250+T277+T304+T331+T358+T385+T412+T439+T466+T493+T520+T547+T574+T601+T628+T655+T682+T709+T736+T763+T790+T817</f>
        <v>0</v>
      </c>
      <c r="U844" s="5">
        <f t="shared" si="197"/>
        <v>0</v>
      </c>
      <c r="V844" s="5">
        <f t="shared" si="198"/>
        <v>0</v>
      </c>
    </row>
    <row r="845" spans="2:22" ht="15" customHeight="1">
      <c r="B845" s="9">
        <f t="shared" si="199"/>
        <v>4</v>
      </c>
      <c r="C845" s="17">
        <f t="shared" si="188"/>
        <v>0</v>
      </c>
      <c r="D845" s="5">
        <f t="shared" si="189"/>
        <v>277</v>
      </c>
      <c r="E845" s="5">
        <f t="shared" si="190"/>
        <v>3.2209386281588448</v>
      </c>
      <c r="F845" s="5">
        <f t="shared" si="189"/>
        <v>892.2</v>
      </c>
      <c r="G845" s="5">
        <f t="shared" si="191"/>
        <v>276</v>
      </c>
      <c r="I845" s="9">
        <f t="shared" si="200"/>
        <v>4</v>
      </c>
      <c r="J845" s="17">
        <f t="shared" si="192"/>
        <v>0</v>
      </c>
      <c r="K845" s="5">
        <f t="shared" si="186"/>
        <v>168</v>
      </c>
      <c r="L845" s="5">
        <f t="shared" si="193"/>
        <v>3.2453571428571428</v>
      </c>
      <c r="M845" s="5">
        <f t="shared" si="201"/>
        <v>545.22</v>
      </c>
      <c r="N845" s="5">
        <f t="shared" si="194"/>
        <v>168</v>
      </c>
      <c r="O845" s="34"/>
      <c r="P845" s="9">
        <f t="shared" si="202"/>
        <v>4</v>
      </c>
      <c r="Q845" s="17">
        <f t="shared" si="195"/>
        <v>0</v>
      </c>
      <c r="R845" s="5">
        <f t="shared" si="187"/>
        <v>0</v>
      </c>
      <c r="S845" s="5" t="e">
        <f t="shared" si="196"/>
        <v>#DIV/0!</v>
      </c>
      <c r="T845" s="5">
        <f t="shared" si="203"/>
        <v>0</v>
      </c>
      <c r="U845" s="5">
        <f t="shared" si="197"/>
        <v>0</v>
      </c>
      <c r="V845" s="5">
        <f t="shared" si="198"/>
        <v>0</v>
      </c>
    </row>
    <row r="846" spans="2:22" ht="15" customHeight="1">
      <c r="B846" s="9">
        <f t="shared" si="199"/>
        <v>5</v>
      </c>
      <c r="C846" s="17">
        <f t="shared" si="188"/>
        <v>0</v>
      </c>
      <c r="D846" s="5">
        <f t="shared" si="189"/>
        <v>2305</v>
      </c>
      <c r="E846" s="5">
        <f t="shared" si="190"/>
        <v>0.36125379609544467</v>
      </c>
      <c r="F846" s="5">
        <f t="shared" si="189"/>
        <v>832.68999999999994</v>
      </c>
      <c r="G846" s="5">
        <f t="shared" si="191"/>
        <v>2305</v>
      </c>
      <c r="I846" s="9">
        <f t="shared" si="200"/>
        <v>5</v>
      </c>
      <c r="J846" s="17">
        <f t="shared" si="192"/>
        <v>0</v>
      </c>
      <c r="K846" s="5">
        <f t="shared" si="186"/>
        <v>888</v>
      </c>
      <c r="L846" s="5">
        <f t="shared" si="193"/>
        <v>0.32959459459459461</v>
      </c>
      <c r="M846" s="5">
        <f t="shared" si="201"/>
        <v>292.68</v>
      </c>
      <c r="N846" s="5">
        <f t="shared" si="194"/>
        <v>888</v>
      </c>
      <c r="O846" s="34"/>
      <c r="P846" s="9">
        <f t="shared" si="202"/>
        <v>5</v>
      </c>
      <c r="Q846" s="17">
        <f t="shared" si="195"/>
        <v>0</v>
      </c>
      <c r="R846" s="5">
        <f t="shared" si="187"/>
        <v>320</v>
      </c>
      <c r="S846" s="5">
        <f t="shared" si="196"/>
        <v>0.36449999999999999</v>
      </c>
      <c r="T846" s="5">
        <f t="shared" si="203"/>
        <v>116.64</v>
      </c>
      <c r="U846" s="5">
        <f t="shared" si="197"/>
        <v>320</v>
      </c>
      <c r="V846" s="5">
        <f t="shared" si="198"/>
        <v>0</v>
      </c>
    </row>
    <row r="847" spans="2:22" ht="15" customHeight="1">
      <c r="B847" s="9">
        <f t="shared" si="199"/>
        <v>6</v>
      </c>
      <c r="C847" s="17">
        <f t="shared" si="188"/>
        <v>0</v>
      </c>
      <c r="D847" s="5">
        <f t="shared" si="189"/>
        <v>2401</v>
      </c>
      <c r="E847" s="5">
        <f t="shared" si="190"/>
        <v>0.35720533111203662</v>
      </c>
      <c r="F847" s="5">
        <f t="shared" si="189"/>
        <v>857.65</v>
      </c>
      <c r="G847" s="5">
        <f t="shared" si="191"/>
        <v>2401</v>
      </c>
      <c r="I847" s="9">
        <f t="shared" si="200"/>
        <v>6</v>
      </c>
      <c r="J847" s="17">
        <f t="shared" si="192"/>
        <v>0</v>
      </c>
      <c r="K847" s="5">
        <f t="shared" si="186"/>
        <v>792</v>
      </c>
      <c r="L847" s="5">
        <f t="shared" si="193"/>
        <v>0.32469696969696965</v>
      </c>
      <c r="M847" s="5">
        <f t="shared" si="201"/>
        <v>257.15999999999997</v>
      </c>
      <c r="N847" s="5">
        <f t="shared" si="194"/>
        <v>792</v>
      </c>
      <c r="O847" s="34"/>
      <c r="P847" s="9">
        <f t="shared" si="202"/>
        <v>6</v>
      </c>
      <c r="Q847" s="17">
        <f t="shared" si="195"/>
        <v>0</v>
      </c>
      <c r="R847" s="5">
        <f t="shared" si="187"/>
        <v>320</v>
      </c>
      <c r="S847" s="5">
        <f t="shared" si="196"/>
        <v>0.36449999999999999</v>
      </c>
      <c r="T847" s="5">
        <f t="shared" si="203"/>
        <v>116.64</v>
      </c>
      <c r="U847" s="5">
        <f t="shared" si="197"/>
        <v>320</v>
      </c>
      <c r="V847" s="5">
        <f t="shared" si="198"/>
        <v>0</v>
      </c>
    </row>
    <row r="848" spans="2:22" ht="15" customHeight="1">
      <c r="B848" s="9">
        <f t="shared" si="199"/>
        <v>7</v>
      </c>
      <c r="C848" s="17">
        <f t="shared" si="188"/>
        <v>0</v>
      </c>
      <c r="D848" s="5">
        <f t="shared" si="189"/>
        <v>2401</v>
      </c>
      <c r="E848" s="5">
        <f t="shared" si="190"/>
        <v>0.35720533111203662</v>
      </c>
      <c r="F848" s="5">
        <f t="shared" si="189"/>
        <v>857.65</v>
      </c>
      <c r="G848" s="5">
        <f t="shared" si="191"/>
        <v>2401</v>
      </c>
      <c r="I848" s="9">
        <f t="shared" si="200"/>
        <v>7</v>
      </c>
      <c r="J848" s="17">
        <f t="shared" si="192"/>
        <v>0</v>
      </c>
      <c r="K848" s="5">
        <f t="shared" si="186"/>
        <v>888</v>
      </c>
      <c r="L848" s="5">
        <f t="shared" si="193"/>
        <v>0.31662162162162161</v>
      </c>
      <c r="M848" s="5">
        <f t="shared" si="201"/>
        <v>281.15999999999997</v>
      </c>
      <c r="N848" s="5">
        <f t="shared" si="194"/>
        <v>888</v>
      </c>
      <c r="O848" s="34"/>
      <c r="P848" s="9">
        <f t="shared" si="202"/>
        <v>7</v>
      </c>
      <c r="Q848" s="17">
        <f t="shared" si="195"/>
        <v>0</v>
      </c>
      <c r="R848" s="5">
        <f t="shared" si="187"/>
        <v>320</v>
      </c>
      <c r="S848" s="5">
        <f t="shared" si="196"/>
        <v>0.36449999999999999</v>
      </c>
      <c r="T848" s="5">
        <f t="shared" si="203"/>
        <v>116.64</v>
      </c>
      <c r="U848" s="5">
        <f t="shared" si="197"/>
        <v>320</v>
      </c>
      <c r="V848" s="5">
        <f t="shared" si="198"/>
        <v>0</v>
      </c>
    </row>
    <row r="849" spans="2:22" ht="15" customHeight="1">
      <c r="B849" s="9">
        <f t="shared" si="199"/>
        <v>8</v>
      </c>
      <c r="C849" s="17">
        <f t="shared" si="188"/>
        <v>0</v>
      </c>
      <c r="D849" s="5">
        <f t="shared" si="189"/>
        <v>811</v>
      </c>
      <c r="E849" s="5">
        <f t="shared" si="190"/>
        <v>1.0857583230579533</v>
      </c>
      <c r="F849" s="5">
        <f t="shared" si="189"/>
        <v>880.55000000000007</v>
      </c>
      <c r="G849" s="5">
        <f t="shared" si="191"/>
        <v>805</v>
      </c>
      <c r="I849" s="9">
        <f t="shared" si="200"/>
        <v>8</v>
      </c>
      <c r="J849" s="17">
        <f t="shared" si="192"/>
        <v>0</v>
      </c>
      <c r="K849" s="5">
        <f t="shared" si="186"/>
        <v>552</v>
      </c>
      <c r="L849" s="5">
        <f t="shared" si="193"/>
        <v>1.0867391304347827</v>
      </c>
      <c r="M849" s="5">
        <f t="shared" si="201"/>
        <v>599.88</v>
      </c>
      <c r="N849" s="5">
        <f t="shared" si="194"/>
        <v>552</v>
      </c>
      <c r="O849" s="34"/>
      <c r="P849" s="9">
        <f t="shared" si="202"/>
        <v>8</v>
      </c>
      <c r="Q849" s="17">
        <f t="shared" si="195"/>
        <v>0</v>
      </c>
      <c r="R849" s="5">
        <f t="shared" si="187"/>
        <v>630</v>
      </c>
      <c r="S849" s="5">
        <f t="shared" si="196"/>
        <v>1.0947619047619048</v>
      </c>
      <c r="T849" s="5">
        <f t="shared" si="203"/>
        <v>689.7</v>
      </c>
      <c r="U849" s="5">
        <f t="shared" si="197"/>
        <v>630</v>
      </c>
      <c r="V849" s="5">
        <f t="shared" si="198"/>
        <v>0</v>
      </c>
    </row>
    <row r="850" spans="2:22" ht="15" customHeight="1">
      <c r="B850" s="9">
        <f t="shared" si="199"/>
        <v>9</v>
      </c>
      <c r="C850" s="17">
        <f t="shared" si="188"/>
        <v>0</v>
      </c>
      <c r="D850" s="5">
        <f t="shared" si="189"/>
        <v>337</v>
      </c>
      <c r="E850" s="5">
        <f t="shared" si="190"/>
        <v>2.75513353115727</v>
      </c>
      <c r="F850" s="5">
        <f t="shared" si="189"/>
        <v>928.48</v>
      </c>
      <c r="G850" s="5">
        <f t="shared" si="191"/>
        <v>337</v>
      </c>
      <c r="I850" s="9">
        <f t="shared" si="200"/>
        <v>9</v>
      </c>
      <c r="J850" s="17">
        <f t="shared" si="192"/>
        <v>0</v>
      </c>
      <c r="K850" s="5">
        <f t="shared" si="186"/>
        <v>276</v>
      </c>
      <c r="L850" s="5">
        <f t="shared" si="193"/>
        <v>2.7704347826086955</v>
      </c>
      <c r="M850" s="5">
        <f t="shared" si="201"/>
        <v>764.64</v>
      </c>
      <c r="N850" s="5">
        <f t="shared" si="194"/>
        <v>276</v>
      </c>
      <c r="O850" s="34"/>
      <c r="P850" s="9">
        <f t="shared" si="202"/>
        <v>9</v>
      </c>
      <c r="Q850" s="17">
        <f t="shared" si="195"/>
        <v>0</v>
      </c>
      <c r="R850" s="5">
        <f t="shared" si="187"/>
        <v>252</v>
      </c>
      <c r="S850" s="5">
        <f t="shared" si="196"/>
        <v>2.7866666666666666</v>
      </c>
      <c r="T850" s="5">
        <f t="shared" si="203"/>
        <v>702.24</v>
      </c>
      <c r="U850" s="5">
        <f t="shared" si="197"/>
        <v>252</v>
      </c>
      <c r="V850" s="5">
        <f t="shared" si="198"/>
        <v>0</v>
      </c>
    </row>
    <row r="851" spans="2:22" ht="15" customHeight="1">
      <c r="B851" s="9">
        <f t="shared" si="199"/>
        <v>10</v>
      </c>
      <c r="C851" s="17">
        <f t="shared" si="188"/>
        <v>0</v>
      </c>
      <c r="D851" s="5">
        <f t="shared" si="189"/>
        <v>74</v>
      </c>
      <c r="E851" s="5">
        <f t="shared" si="190"/>
        <v>9.7027027027027035</v>
      </c>
      <c r="F851" s="5">
        <f t="shared" si="189"/>
        <v>718</v>
      </c>
      <c r="G851" s="5">
        <f t="shared" si="191"/>
        <v>74</v>
      </c>
      <c r="I851" s="9">
        <f t="shared" si="200"/>
        <v>10</v>
      </c>
      <c r="J851" s="17">
        <f t="shared" si="192"/>
        <v>0</v>
      </c>
      <c r="K851" s="5">
        <f t="shared" si="186"/>
        <v>80</v>
      </c>
      <c r="L851" s="5">
        <f t="shared" si="193"/>
        <v>10</v>
      </c>
      <c r="M851" s="5">
        <f t="shared" si="201"/>
        <v>800</v>
      </c>
      <c r="N851" s="5">
        <f t="shared" si="194"/>
        <v>80</v>
      </c>
      <c r="O851" s="34"/>
      <c r="P851" s="9">
        <f t="shared" si="202"/>
        <v>10</v>
      </c>
      <c r="Q851" s="17">
        <f t="shared" si="195"/>
        <v>0</v>
      </c>
      <c r="R851" s="5">
        <f t="shared" si="187"/>
        <v>44</v>
      </c>
      <c r="S851" s="5">
        <f t="shared" si="196"/>
        <v>9.9090909090909083</v>
      </c>
      <c r="T851" s="5">
        <f t="shared" si="203"/>
        <v>436</v>
      </c>
      <c r="U851" s="5">
        <f t="shared" si="197"/>
        <v>44</v>
      </c>
      <c r="V851" s="5">
        <f t="shared" si="198"/>
        <v>0</v>
      </c>
    </row>
    <row r="852" spans="2:22" ht="15" customHeight="1">
      <c r="B852" s="9">
        <f t="shared" si="199"/>
        <v>11</v>
      </c>
      <c r="C852" s="17">
        <f t="shared" si="188"/>
        <v>0</v>
      </c>
      <c r="D852" s="5">
        <f t="shared" si="189"/>
        <v>51</v>
      </c>
      <c r="E852" s="5">
        <f t="shared" si="190"/>
        <v>15.215686274509803</v>
      </c>
      <c r="F852" s="5">
        <f t="shared" si="189"/>
        <v>776</v>
      </c>
      <c r="G852" s="5">
        <f t="shared" si="191"/>
        <v>51</v>
      </c>
      <c r="I852" s="9">
        <f t="shared" si="200"/>
        <v>11</v>
      </c>
      <c r="J852" s="17">
        <f t="shared" si="192"/>
        <v>0</v>
      </c>
      <c r="K852" s="5">
        <f t="shared" si="186"/>
        <v>20</v>
      </c>
      <c r="L852" s="5">
        <f t="shared" si="193"/>
        <v>32</v>
      </c>
      <c r="M852" s="5">
        <f t="shared" si="201"/>
        <v>640</v>
      </c>
      <c r="N852" s="5">
        <f t="shared" si="194"/>
        <v>20</v>
      </c>
      <c r="O852" s="34"/>
      <c r="P852" s="9">
        <f t="shared" si="202"/>
        <v>11</v>
      </c>
      <c r="Q852" s="17">
        <f t="shared" si="195"/>
        <v>0</v>
      </c>
      <c r="R852" s="5">
        <f t="shared" si="187"/>
        <v>22</v>
      </c>
      <c r="S852" s="5">
        <f t="shared" si="196"/>
        <v>15.854545454545455</v>
      </c>
      <c r="T852" s="5">
        <f t="shared" si="203"/>
        <v>348.8</v>
      </c>
      <c r="U852" s="5">
        <f t="shared" si="197"/>
        <v>22</v>
      </c>
      <c r="V852" s="5">
        <f t="shared" si="198"/>
        <v>0</v>
      </c>
    </row>
    <row r="853" spans="2:22" ht="15" customHeight="1">
      <c r="B853" s="9">
        <f t="shared" si="199"/>
        <v>12</v>
      </c>
      <c r="C853" s="17">
        <f t="shared" si="188"/>
        <v>0</v>
      </c>
      <c r="D853" s="5">
        <f t="shared" si="189"/>
        <v>51</v>
      </c>
      <c r="E853" s="5">
        <f t="shared" si="190"/>
        <v>9</v>
      </c>
      <c r="F853" s="5">
        <f t="shared" si="189"/>
        <v>459</v>
      </c>
      <c r="G853" s="5">
        <f t="shared" si="191"/>
        <v>51</v>
      </c>
      <c r="I853" s="9">
        <f t="shared" si="200"/>
        <v>12</v>
      </c>
      <c r="J853" s="17">
        <f t="shared" si="192"/>
        <v>0</v>
      </c>
      <c r="K853" s="5">
        <f t="shared" si="186"/>
        <v>0</v>
      </c>
      <c r="L853" s="5" t="e">
        <f t="shared" si="193"/>
        <v>#DIV/0!</v>
      </c>
      <c r="M853" s="5">
        <f t="shared" si="201"/>
        <v>0</v>
      </c>
      <c r="N853" s="5">
        <f t="shared" si="194"/>
        <v>0</v>
      </c>
      <c r="O853" s="34"/>
      <c r="P853" s="9">
        <f t="shared" si="202"/>
        <v>12</v>
      </c>
      <c r="Q853" s="17">
        <f t="shared" si="195"/>
        <v>0</v>
      </c>
      <c r="R853" s="5">
        <f t="shared" si="187"/>
        <v>105</v>
      </c>
      <c r="S853" s="5">
        <f t="shared" si="196"/>
        <v>8.9571428571428573</v>
      </c>
      <c r="T853" s="5">
        <f t="shared" si="203"/>
        <v>940.5</v>
      </c>
      <c r="U853" s="5">
        <f t="shared" si="197"/>
        <v>105</v>
      </c>
      <c r="V853" s="5">
        <f t="shared" si="198"/>
        <v>0</v>
      </c>
    </row>
    <row r="854" spans="2:22" ht="15" customHeight="1">
      <c r="B854" s="9">
        <f t="shared" si="199"/>
        <v>13</v>
      </c>
      <c r="C854" s="17">
        <f t="shared" si="188"/>
        <v>0</v>
      </c>
      <c r="D854" s="5">
        <f t="shared" si="189"/>
        <v>51</v>
      </c>
      <c r="E854" s="5">
        <f t="shared" si="190"/>
        <v>12</v>
      </c>
      <c r="F854" s="5">
        <f t="shared" si="189"/>
        <v>612</v>
      </c>
      <c r="G854" s="5">
        <f t="shared" si="191"/>
        <v>51</v>
      </c>
      <c r="I854" s="9">
        <f t="shared" si="200"/>
        <v>13</v>
      </c>
      <c r="J854" s="17">
        <f t="shared" si="192"/>
        <v>0</v>
      </c>
      <c r="K854" s="5">
        <f t="shared" si="186"/>
        <v>100</v>
      </c>
      <c r="L854" s="5">
        <f t="shared" si="193"/>
        <v>12</v>
      </c>
      <c r="M854" s="5">
        <f t="shared" si="201"/>
        <v>1200</v>
      </c>
      <c r="N854" s="5">
        <f t="shared" si="194"/>
        <v>100</v>
      </c>
      <c r="O854" s="34"/>
      <c r="P854" s="9">
        <f t="shared" si="202"/>
        <v>13</v>
      </c>
      <c r="Q854" s="17">
        <f t="shared" si="195"/>
        <v>0</v>
      </c>
      <c r="R854" s="5">
        <f t="shared" si="187"/>
        <v>105</v>
      </c>
      <c r="S854" s="5">
        <f t="shared" si="196"/>
        <v>11.942857142857143</v>
      </c>
      <c r="T854" s="5">
        <f t="shared" si="203"/>
        <v>1254</v>
      </c>
      <c r="U854" s="5">
        <f t="shared" si="197"/>
        <v>105</v>
      </c>
      <c r="V854" s="5">
        <f t="shared" si="198"/>
        <v>0</v>
      </c>
    </row>
    <row r="855" spans="2:22" ht="15" customHeight="1">
      <c r="B855" s="9">
        <f t="shared" si="199"/>
        <v>14</v>
      </c>
      <c r="C855" s="17">
        <f t="shared" si="188"/>
        <v>0</v>
      </c>
      <c r="D855" s="5">
        <f t="shared" si="189"/>
        <v>71</v>
      </c>
      <c r="E855" s="5">
        <f t="shared" si="190"/>
        <v>11.746478873239436</v>
      </c>
      <c r="F855" s="5">
        <f t="shared" si="189"/>
        <v>834</v>
      </c>
      <c r="G855" s="5">
        <f t="shared" si="191"/>
        <v>66</v>
      </c>
      <c r="I855" s="9">
        <f t="shared" si="200"/>
        <v>14</v>
      </c>
      <c r="J855" s="17">
        <f t="shared" si="192"/>
        <v>0</v>
      </c>
      <c r="K855" s="5">
        <f t="shared" si="186"/>
        <v>105</v>
      </c>
      <c r="L855" s="5">
        <f t="shared" si="193"/>
        <v>12</v>
      </c>
      <c r="M855" s="5">
        <f t="shared" si="201"/>
        <v>1260</v>
      </c>
      <c r="N855" s="5">
        <f t="shared" si="194"/>
        <v>105</v>
      </c>
      <c r="O855" s="34"/>
      <c r="P855" s="9">
        <f t="shared" si="202"/>
        <v>14</v>
      </c>
      <c r="Q855" s="17">
        <f t="shared" si="195"/>
        <v>0</v>
      </c>
      <c r="R855" s="5">
        <f t="shared" si="187"/>
        <v>155</v>
      </c>
      <c r="S855" s="5">
        <f t="shared" si="196"/>
        <v>11.961290322580645</v>
      </c>
      <c r="T855" s="5">
        <f t="shared" si="203"/>
        <v>1854</v>
      </c>
      <c r="U855" s="5">
        <f t="shared" si="197"/>
        <v>155</v>
      </c>
      <c r="V855" s="5">
        <f t="shared" si="198"/>
        <v>0</v>
      </c>
    </row>
    <row r="856" spans="2:22" ht="15" customHeight="1">
      <c r="B856" s="9">
        <f t="shared" si="199"/>
        <v>15</v>
      </c>
      <c r="C856" s="17">
        <f t="shared" si="188"/>
        <v>0</v>
      </c>
      <c r="D856" s="5">
        <f t="shared" si="189"/>
        <v>66</v>
      </c>
      <c r="E856" s="5">
        <f t="shared" si="190"/>
        <v>10.75</v>
      </c>
      <c r="F856" s="5">
        <f t="shared" si="189"/>
        <v>709.5</v>
      </c>
      <c r="G856" s="5">
        <f t="shared" si="191"/>
        <v>66</v>
      </c>
      <c r="I856" s="9">
        <f t="shared" si="200"/>
        <v>15</v>
      </c>
      <c r="J856" s="17">
        <f t="shared" si="192"/>
        <v>0</v>
      </c>
      <c r="K856" s="5">
        <f t="shared" si="186"/>
        <v>105</v>
      </c>
      <c r="L856" s="5">
        <f t="shared" si="193"/>
        <v>11</v>
      </c>
      <c r="M856" s="5">
        <f t="shared" si="201"/>
        <v>1155</v>
      </c>
      <c r="N856" s="5">
        <f t="shared" si="194"/>
        <v>105</v>
      </c>
      <c r="O856" s="34"/>
      <c r="P856" s="9">
        <f t="shared" si="202"/>
        <v>15</v>
      </c>
      <c r="Q856" s="17">
        <f t="shared" si="195"/>
        <v>0</v>
      </c>
      <c r="R856" s="5">
        <f t="shared" si="187"/>
        <v>155</v>
      </c>
      <c r="S856" s="5">
        <f t="shared" si="196"/>
        <v>10.96516129032258</v>
      </c>
      <c r="T856" s="5">
        <f t="shared" si="203"/>
        <v>1699.6</v>
      </c>
      <c r="U856" s="5">
        <f t="shared" si="197"/>
        <v>155</v>
      </c>
      <c r="V856" s="5">
        <f t="shared" si="198"/>
        <v>0</v>
      </c>
    </row>
    <row r="857" spans="2:22" ht="15" customHeight="1">
      <c r="B857" s="9">
        <f t="shared" si="199"/>
        <v>16</v>
      </c>
      <c r="C857" s="17">
        <f t="shared" si="188"/>
        <v>0</v>
      </c>
      <c r="D857" s="5">
        <f t="shared" si="189"/>
        <v>26</v>
      </c>
      <c r="E857" s="5">
        <f t="shared" si="190"/>
        <v>2.3999999999999995</v>
      </c>
      <c r="F857" s="5">
        <f t="shared" si="189"/>
        <v>62.399999999999991</v>
      </c>
      <c r="G857" s="5">
        <f t="shared" si="191"/>
        <v>26</v>
      </c>
      <c r="I857" s="9">
        <f t="shared" si="200"/>
        <v>16</v>
      </c>
      <c r="J857" s="17">
        <f t="shared" si="192"/>
        <v>0</v>
      </c>
      <c r="K857" s="5">
        <f t="shared" si="186"/>
        <v>48</v>
      </c>
      <c r="L857" s="5">
        <f t="shared" si="193"/>
        <v>1.5</v>
      </c>
      <c r="M857" s="5">
        <f t="shared" si="201"/>
        <v>72</v>
      </c>
      <c r="N857" s="5">
        <f t="shared" si="194"/>
        <v>48</v>
      </c>
      <c r="O857" s="34"/>
      <c r="P857" s="9">
        <f t="shared" si="202"/>
        <v>16</v>
      </c>
      <c r="Q857" s="17">
        <f t="shared" si="195"/>
        <v>0</v>
      </c>
      <c r="R857" s="5">
        <f t="shared" si="187"/>
        <v>24</v>
      </c>
      <c r="S857" s="5">
        <f t="shared" si="196"/>
        <v>2.16</v>
      </c>
      <c r="T857" s="5">
        <f t="shared" si="203"/>
        <v>51.84</v>
      </c>
      <c r="U857" s="5">
        <f t="shared" si="197"/>
        <v>24</v>
      </c>
      <c r="V857" s="5">
        <f t="shared" si="198"/>
        <v>0</v>
      </c>
    </row>
    <row r="858" spans="2:22" ht="15" customHeight="1">
      <c r="B858" s="9">
        <f t="shared" si="199"/>
        <v>17</v>
      </c>
      <c r="C858" s="17">
        <f t="shared" si="188"/>
        <v>0</v>
      </c>
      <c r="D858" s="5">
        <f t="shared" si="189"/>
        <v>38</v>
      </c>
      <c r="E858" s="5">
        <f t="shared" si="190"/>
        <v>2</v>
      </c>
      <c r="F858" s="5">
        <f t="shared" si="189"/>
        <v>76</v>
      </c>
      <c r="G858" s="5">
        <f t="shared" si="191"/>
        <v>38</v>
      </c>
      <c r="I858" s="9">
        <f t="shared" si="200"/>
        <v>17</v>
      </c>
      <c r="J858" s="17">
        <f t="shared" si="192"/>
        <v>0</v>
      </c>
      <c r="K858" s="5">
        <f t="shared" si="186"/>
        <v>0</v>
      </c>
      <c r="L858" s="5" t="e">
        <f t="shared" si="193"/>
        <v>#DIV/0!</v>
      </c>
      <c r="M858" s="5">
        <f t="shared" si="201"/>
        <v>0</v>
      </c>
      <c r="N858" s="5">
        <f t="shared" si="194"/>
        <v>0</v>
      </c>
      <c r="O858" s="34"/>
      <c r="P858" s="9">
        <f t="shared" si="202"/>
        <v>17</v>
      </c>
      <c r="Q858" s="17">
        <f t="shared" si="195"/>
        <v>0</v>
      </c>
      <c r="R858" s="5">
        <f t="shared" si="187"/>
        <v>36</v>
      </c>
      <c r="S858" s="5">
        <f t="shared" si="196"/>
        <v>1.7999999999999998</v>
      </c>
      <c r="T858" s="5">
        <f t="shared" si="203"/>
        <v>64.8</v>
      </c>
      <c r="U858" s="5">
        <f t="shared" si="197"/>
        <v>36</v>
      </c>
      <c r="V858" s="5">
        <f t="shared" si="198"/>
        <v>0</v>
      </c>
    </row>
    <row r="859" spans="2:22" ht="15" customHeight="1">
      <c r="B859" s="9">
        <f t="shared" si="199"/>
        <v>18</v>
      </c>
      <c r="C859" s="17">
        <f t="shared" si="188"/>
        <v>0</v>
      </c>
      <c r="D859" s="5">
        <f t="shared" si="189"/>
        <v>292</v>
      </c>
      <c r="E859" s="5">
        <f t="shared" si="190"/>
        <v>0.19999999999999998</v>
      </c>
      <c r="F859" s="5">
        <f t="shared" si="189"/>
        <v>58.4</v>
      </c>
      <c r="G859" s="5">
        <f t="shared" si="191"/>
        <v>292</v>
      </c>
      <c r="I859" s="9">
        <f t="shared" si="200"/>
        <v>18</v>
      </c>
      <c r="J859" s="17">
        <f t="shared" si="192"/>
        <v>0</v>
      </c>
      <c r="K859" s="5">
        <f t="shared" si="186"/>
        <v>24</v>
      </c>
      <c r="L859" s="5">
        <f t="shared" si="193"/>
        <v>0.18000000000000002</v>
      </c>
      <c r="M859" s="5">
        <f t="shared" ref="M859:N861" si="204">+M22+M49+M76+M103+M130+M157+M184+M211+M238+M265+M292+M319+M346+M373+M400+M427+M454+M481+M508+M535+M562+M589+M616+M643+M670+M697+M724+M751+M778+M805+M832</f>
        <v>4.32</v>
      </c>
      <c r="N859" s="5">
        <f t="shared" si="204"/>
        <v>24</v>
      </c>
      <c r="O859" s="34"/>
      <c r="P859" s="9">
        <f t="shared" si="202"/>
        <v>18</v>
      </c>
      <c r="Q859" s="17">
        <f t="shared" si="195"/>
        <v>0</v>
      </c>
      <c r="R859" s="5">
        <f t="shared" si="187"/>
        <v>288</v>
      </c>
      <c r="S859" s="5">
        <f t="shared" si="196"/>
        <v>0.18</v>
      </c>
      <c r="T859" s="5">
        <f t="shared" ref="T859:U861" si="205">+T22+T49+T76+T103+T130+T157+T184+T211+T238+T265+T292+T319+T346+T373+T400+T427+T454+T481+T508+T535+T562+T589+T616+T643+T670+T697+T724+T751+T778+T805+T832</f>
        <v>51.839999999999996</v>
      </c>
      <c r="U859" s="5">
        <f t="shared" si="205"/>
        <v>288</v>
      </c>
      <c r="V859" s="5">
        <f t="shared" si="198"/>
        <v>0</v>
      </c>
    </row>
    <row r="860" spans="2:22" ht="15" customHeight="1">
      <c r="B860" s="9">
        <f t="shared" si="199"/>
        <v>19</v>
      </c>
      <c r="C860" s="17">
        <f t="shared" si="188"/>
        <v>0</v>
      </c>
      <c r="D860" s="5">
        <f t="shared" si="189"/>
        <v>0</v>
      </c>
      <c r="E860" s="5" t="e">
        <f t="shared" si="190"/>
        <v>#DIV/0!</v>
      </c>
      <c r="F860" s="5">
        <f t="shared" si="189"/>
        <v>0</v>
      </c>
      <c r="G860" s="5">
        <f t="shared" si="191"/>
        <v>0</v>
      </c>
      <c r="I860" s="9">
        <f t="shared" si="200"/>
        <v>19</v>
      </c>
      <c r="J860" s="17">
        <f t="shared" si="192"/>
        <v>0</v>
      </c>
      <c r="K860" s="5">
        <f t="shared" si="186"/>
        <v>0</v>
      </c>
      <c r="L860" s="5" t="e">
        <f t="shared" si="193"/>
        <v>#DIV/0!</v>
      </c>
      <c r="M860" s="5">
        <f>+M23+M50+M77+M104+M131+M158+M185+M212+M239+M266+M293+M320+M347+M374+M401+M428+M455+M482+M509+M536+M563+M590+M617+M644+M671+M698+M725+M752+M779+M806+M833</f>
        <v>0</v>
      </c>
      <c r="N860" s="5">
        <f t="shared" si="204"/>
        <v>0</v>
      </c>
      <c r="O860" s="34"/>
      <c r="P860" s="9">
        <f t="shared" si="202"/>
        <v>19</v>
      </c>
      <c r="Q860" s="17">
        <f t="shared" si="195"/>
        <v>0</v>
      </c>
      <c r="R860" s="5">
        <f t="shared" si="187"/>
        <v>0</v>
      </c>
      <c r="S860" s="5" t="e">
        <f t="shared" si="196"/>
        <v>#DIV/0!</v>
      </c>
      <c r="T860" s="5">
        <f>+T23+T50+T77+T104+T131+T158+T185+T212+T239+T266+T293+T320+T347+T374+T401+T428+T455+T482+T509+T536+T563+T590+T617+T644+T671+T698+T725+T752+T779+T806+T833</f>
        <v>0</v>
      </c>
      <c r="U860" s="5">
        <f t="shared" si="205"/>
        <v>0</v>
      </c>
      <c r="V860" s="5">
        <f t="shared" si="198"/>
        <v>0</v>
      </c>
    </row>
    <row r="861" spans="2:22" ht="15" customHeight="1" thickBot="1">
      <c r="B861" s="18">
        <f t="shared" si="199"/>
        <v>20</v>
      </c>
      <c r="C861" s="17">
        <f t="shared" si="188"/>
        <v>0</v>
      </c>
      <c r="D861" s="5">
        <f t="shared" si="189"/>
        <v>0</v>
      </c>
      <c r="E861" s="5" t="e">
        <f t="shared" si="190"/>
        <v>#DIV/0!</v>
      </c>
      <c r="F861" s="5">
        <f t="shared" si="189"/>
        <v>0</v>
      </c>
      <c r="G861" s="5">
        <f t="shared" si="191"/>
        <v>0</v>
      </c>
      <c r="I861" s="18">
        <f t="shared" si="200"/>
        <v>20</v>
      </c>
      <c r="J861" s="17">
        <f t="shared" si="192"/>
        <v>0</v>
      </c>
      <c r="K861" s="5">
        <f t="shared" si="186"/>
        <v>0</v>
      </c>
      <c r="L861" s="5" t="e">
        <f t="shared" si="193"/>
        <v>#DIV/0!</v>
      </c>
      <c r="M861" s="5">
        <f>+M24+M51+M78+M105+M132+M159+M186+M213+M240+M267+M294+M321+M348+M375+M402+M429+M456+M483+M510+M537+M564+M591+M618+M645+M672+M699+M726+M753+M780+M807+M834</f>
        <v>0</v>
      </c>
      <c r="N861" s="5">
        <f t="shared" si="204"/>
        <v>0</v>
      </c>
      <c r="O861" s="34"/>
      <c r="P861" s="18">
        <f t="shared" si="202"/>
        <v>20</v>
      </c>
      <c r="Q861" s="17">
        <f t="shared" si="195"/>
        <v>0</v>
      </c>
      <c r="R861" s="5">
        <f t="shared" si="187"/>
        <v>0</v>
      </c>
      <c r="S861" s="5" t="e">
        <f t="shared" si="196"/>
        <v>#DIV/0!</v>
      </c>
      <c r="T861" s="5">
        <f>+T24+T51+T78+T105+T132+T159+T186+T213+T240+T267+T294+T321+T348+T375+T402+T429+T456+T483+T510+T537+T564+T591+T618+T645+T672+T699+T726+T753+T780+T807+T834</f>
        <v>0</v>
      </c>
      <c r="U861" s="5">
        <f t="shared" si="205"/>
        <v>0</v>
      </c>
      <c r="V861" s="5">
        <f t="shared" si="198"/>
        <v>0</v>
      </c>
    </row>
    <row r="862" spans="2:22" ht="22.5" customHeight="1" thickBot="1">
      <c r="B862" s="151" t="s">
        <v>8</v>
      </c>
      <c r="C862" s="152"/>
      <c r="D862" s="22">
        <f>SUM(D842:D861)</f>
        <v>20978</v>
      </c>
      <c r="E862" s="22" t="e">
        <f>SUM(E842:E861)</f>
        <v>#DIV/0!</v>
      </c>
      <c r="F862" s="22">
        <f>SUM(F842:F861)</f>
        <v>26517.170000000002</v>
      </c>
      <c r="G862" s="22">
        <f>SUM(G842:G861)</f>
        <v>20966</v>
      </c>
      <c r="I862" s="151" t="s">
        <v>8</v>
      </c>
      <c r="J862" s="152"/>
      <c r="K862" s="22">
        <f>SUM(K842:K861)</f>
        <v>4670</v>
      </c>
      <c r="L862" s="22" t="e">
        <f>SUM(L842:L861)</f>
        <v>#DIV/0!</v>
      </c>
      <c r="M862" s="22">
        <f>SUM(M842:M861)</f>
        <v>8733.9</v>
      </c>
      <c r="N862" s="22">
        <f>SUM(N842:N861)</f>
        <v>4670</v>
      </c>
      <c r="O862" s="37"/>
      <c r="P862" s="151" t="s">
        <v>8</v>
      </c>
      <c r="Q862" s="152"/>
      <c r="R862" s="22">
        <f>SUM(R842:R861)</f>
        <v>2776</v>
      </c>
      <c r="S862" s="22" t="e">
        <f>SUM(S842:S861)</f>
        <v>#DIV/0!</v>
      </c>
      <c r="T862" s="22">
        <f>SUM(T842:T861)</f>
        <v>8443.24</v>
      </c>
      <c r="U862" s="22">
        <f>SUM(U842:U861)</f>
        <v>2776</v>
      </c>
      <c r="V862" s="23">
        <f>SUM(V842:V861)</f>
        <v>0</v>
      </c>
    </row>
    <row r="863" spans="2:22" ht="22.5" customHeight="1" thickBot="1">
      <c r="B863" s="145" t="s">
        <v>28</v>
      </c>
      <c r="C863" s="146"/>
      <c r="D863" s="146"/>
      <c r="E863" s="147"/>
      <c r="F863" s="45">
        <f t="shared" si="189"/>
        <v>2341.2000000000003</v>
      </c>
      <c r="G863" s="31"/>
      <c r="I863" s="145" t="s">
        <v>28</v>
      </c>
      <c r="J863" s="146"/>
      <c r="K863" s="146"/>
      <c r="L863" s="147"/>
      <c r="M863" s="45">
        <f>+M26+M53+M80+M107+M134+M161+M188+M215+M242+M269+M296+M323+M350+M377+M404+M431+M458+M485+M512+M539+M566+M593+M620+M647+M674+M701+M728+M755+M782+M809+M836</f>
        <v>1072.3000000000002</v>
      </c>
      <c r="N863" s="31"/>
      <c r="O863" s="36"/>
      <c r="P863" s="145" t="s">
        <v>28</v>
      </c>
      <c r="Q863" s="146"/>
      <c r="R863" s="146"/>
      <c r="S863" s="147"/>
      <c r="T863" s="45">
        <f>+T26+T53+T80+T107+T134+T161+T188+T215+T242+T269+T296+T323+T350+T377+T404+T431+T458+T485+T512+T539+T566+T593+T620+T647+T674+T701+T728+T755+T782+T809+T836</f>
        <v>0</v>
      </c>
      <c r="U863" s="31"/>
      <c r="V863" s="31"/>
    </row>
  </sheetData>
  <mergeCells count="288">
    <mergeCell ref="B3:G3"/>
    <mergeCell ref="I3:N3"/>
    <mergeCell ref="P3:U3"/>
    <mergeCell ref="B26:E26"/>
    <mergeCell ref="I26:L26"/>
    <mergeCell ref="P26:S26"/>
    <mergeCell ref="P25:Q25"/>
    <mergeCell ref="B84:G84"/>
    <mergeCell ref="I84:N84"/>
    <mergeCell ref="P84:U84"/>
    <mergeCell ref="I52:J52"/>
    <mergeCell ref="P52:Q52"/>
    <mergeCell ref="B53:E53"/>
    <mergeCell ref="I53:L53"/>
    <mergeCell ref="B52:C52"/>
    <mergeCell ref="P53:S53"/>
    <mergeCell ref="B30:G30"/>
    <mergeCell ref="I30:N30"/>
    <mergeCell ref="P30:U30"/>
    <mergeCell ref="B25:C25"/>
    <mergeCell ref="I25:J25"/>
    <mergeCell ref="B188:E188"/>
    <mergeCell ref="I188:L188"/>
    <mergeCell ref="P188:S188"/>
    <mergeCell ref="B192:G192"/>
    <mergeCell ref="B133:C133"/>
    <mergeCell ref="I133:J133"/>
    <mergeCell ref="P133:Q133"/>
    <mergeCell ref="B134:E134"/>
    <mergeCell ref="I241:J241"/>
    <mergeCell ref="P241:Q241"/>
    <mergeCell ref="I192:N192"/>
    <mergeCell ref="P192:U192"/>
    <mergeCell ref="B214:C214"/>
    <mergeCell ref="I214:J214"/>
    <mergeCell ref="P214:Q214"/>
    <mergeCell ref="B215:E215"/>
    <mergeCell ref="I215:L215"/>
    <mergeCell ref="P215:S215"/>
    <mergeCell ref="B219:G219"/>
    <mergeCell ref="I219:N219"/>
    <mergeCell ref="P219:U219"/>
    <mergeCell ref="B241:C241"/>
    <mergeCell ref="B242:E242"/>
    <mergeCell ref="B296:E296"/>
    <mergeCell ref="I296:L296"/>
    <mergeCell ref="B246:G246"/>
    <mergeCell ref="I246:N246"/>
    <mergeCell ref="P349:Q349"/>
    <mergeCell ref="B350:E350"/>
    <mergeCell ref="B354:G354"/>
    <mergeCell ref="I354:N354"/>
    <mergeCell ref="P354:U354"/>
    <mergeCell ref="P296:S296"/>
    <mergeCell ref="B300:G300"/>
    <mergeCell ref="P246:U246"/>
    <mergeCell ref="B268:C268"/>
    <mergeCell ref="I268:J268"/>
    <mergeCell ref="P268:Q268"/>
    <mergeCell ref="I242:L242"/>
    <mergeCell ref="P242:S242"/>
    <mergeCell ref="B269:E269"/>
    <mergeCell ref="I269:L269"/>
    <mergeCell ref="P269:S269"/>
    <mergeCell ref="B273:G273"/>
    <mergeCell ref="I273:N273"/>
    <mergeCell ref="P273:U273"/>
    <mergeCell ref="B404:E404"/>
    <mergeCell ref="I404:L404"/>
    <mergeCell ref="P404:S404"/>
    <mergeCell ref="B349:C349"/>
    <mergeCell ref="I349:J349"/>
    <mergeCell ref="P107:S107"/>
    <mergeCell ref="B57:G57"/>
    <mergeCell ref="I57:N57"/>
    <mergeCell ref="P57:U57"/>
    <mergeCell ref="B79:C79"/>
    <mergeCell ref="I79:J79"/>
    <mergeCell ref="P79:Q79"/>
    <mergeCell ref="B106:C106"/>
    <mergeCell ref="I106:J106"/>
    <mergeCell ref="P106:Q106"/>
    <mergeCell ref="B111:G111"/>
    <mergeCell ref="I111:N111"/>
    <mergeCell ref="P111:U111"/>
    <mergeCell ref="I134:L134"/>
    <mergeCell ref="P134:S134"/>
    <mergeCell ref="B80:E80"/>
    <mergeCell ref="I80:L80"/>
    <mergeCell ref="P80:S80"/>
    <mergeCell ref="B107:E107"/>
    <mergeCell ref="B295:C295"/>
    <mergeCell ref="I295:J295"/>
    <mergeCell ref="P295:Q295"/>
    <mergeCell ref="I300:N300"/>
    <mergeCell ref="P300:U300"/>
    <mergeCell ref="B327:G327"/>
    <mergeCell ref="I327:N327"/>
    <mergeCell ref="P327:U327"/>
    <mergeCell ref="I107:L107"/>
    <mergeCell ref="P165:U165"/>
    <mergeCell ref="B138:G138"/>
    <mergeCell ref="I138:N138"/>
    <mergeCell ref="P138:U138"/>
    <mergeCell ref="B160:C160"/>
    <mergeCell ref="I160:J160"/>
    <mergeCell ref="P160:Q160"/>
    <mergeCell ref="B187:C187"/>
    <mergeCell ref="I187:J187"/>
    <mergeCell ref="P187:Q187"/>
    <mergeCell ref="B161:E161"/>
    <mergeCell ref="I161:L161"/>
    <mergeCell ref="P161:S161"/>
    <mergeCell ref="B165:G165"/>
    <mergeCell ref="I165:N165"/>
    <mergeCell ref="I350:L350"/>
    <mergeCell ref="P350:S350"/>
    <mergeCell ref="B322:C322"/>
    <mergeCell ref="I322:J322"/>
    <mergeCell ref="P322:Q322"/>
    <mergeCell ref="B323:E323"/>
    <mergeCell ref="I323:L323"/>
    <mergeCell ref="B376:C376"/>
    <mergeCell ref="I376:J376"/>
    <mergeCell ref="P376:Q376"/>
    <mergeCell ref="P323:S323"/>
    <mergeCell ref="B377:E377"/>
    <mergeCell ref="I377:L377"/>
    <mergeCell ref="P377:S377"/>
    <mergeCell ref="B381:G381"/>
    <mergeCell ref="I381:N381"/>
    <mergeCell ref="P381:U381"/>
    <mergeCell ref="B403:C403"/>
    <mergeCell ref="I403:J403"/>
    <mergeCell ref="P403:Q403"/>
    <mergeCell ref="I408:N408"/>
    <mergeCell ref="P408:U408"/>
    <mergeCell ref="B430:C430"/>
    <mergeCell ref="I430:J430"/>
    <mergeCell ref="P430:Q430"/>
    <mergeCell ref="B408:G408"/>
    <mergeCell ref="B431:E431"/>
    <mergeCell ref="I431:L431"/>
    <mergeCell ref="P431:S431"/>
    <mergeCell ref="B435:G435"/>
    <mergeCell ref="I435:N435"/>
    <mergeCell ref="P435:U435"/>
    <mergeCell ref="B457:C457"/>
    <mergeCell ref="I457:J457"/>
    <mergeCell ref="P457:Q457"/>
    <mergeCell ref="B458:E458"/>
    <mergeCell ref="I458:L458"/>
    <mergeCell ref="P458:S458"/>
    <mergeCell ref="B462:G462"/>
    <mergeCell ref="I462:N462"/>
    <mergeCell ref="P462:U462"/>
    <mergeCell ref="B484:C484"/>
    <mergeCell ref="I484:J484"/>
    <mergeCell ref="P484:Q484"/>
    <mergeCell ref="B485:E485"/>
    <mergeCell ref="I485:L485"/>
    <mergeCell ref="P485:S485"/>
    <mergeCell ref="B489:G489"/>
    <mergeCell ref="I489:N489"/>
    <mergeCell ref="P489:U489"/>
    <mergeCell ref="B511:C511"/>
    <mergeCell ref="I511:J511"/>
    <mergeCell ref="P511:Q511"/>
    <mergeCell ref="B512:E512"/>
    <mergeCell ref="I512:L512"/>
    <mergeCell ref="P512:S512"/>
    <mergeCell ref="B516:G516"/>
    <mergeCell ref="I516:N516"/>
    <mergeCell ref="P516:U516"/>
    <mergeCell ref="B538:C538"/>
    <mergeCell ref="I538:J538"/>
    <mergeCell ref="P538:Q538"/>
    <mergeCell ref="B539:E539"/>
    <mergeCell ref="I539:L539"/>
    <mergeCell ref="P539:S539"/>
    <mergeCell ref="B543:G543"/>
    <mergeCell ref="I543:N543"/>
    <mergeCell ref="P543:U543"/>
    <mergeCell ref="B565:C565"/>
    <mergeCell ref="I565:J565"/>
    <mergeCell ref="P565:Q565"/>
    <mergeCell ref="B566:E566"/>
    <mergeCell ref="I566:L566"/>
    <mergeCell ref="P566:S566"/>
    <mergeCell ref="B570:G570"/>
    <mergeCell ref="I570:N570"/>
    <mergeCell ref="P570:U570"/>
    <mergeCell ref="B592:C592"/>
    <mergeCell ref="I592:J592"/>
    <mergeCell ref="P592:Q592"/>
    <mergeCell ref="B593:E593"/>
    <mergeCell ref="I593:L593"/>
    <mergeCell ref="P593:S593"/>
    <mergeCell ref="B597:G597"/>
    <mergeCell ref="I597:N597"/>
    <mergeCell ref="P597:U597"/>
    <mergeCell ref="B619:C619"/>
    <mergeCell ref="I619:J619"/>
    <mergeCell ref="P619:Q619"/>
    <mergeCell ref="B620:E620"/>
    <mergeCell ref="I620:L620"/>
    <mergeCell ref="P620:S620"/>
    <mergeCell ref="B624:G624"/>
    <mergeCell ref="I624:N624"/>
    <mergeCell ref="P624:U624"/>
    <mergeCell ref="B646:C646"/>
    <mergeCell ref="I646:J646"/>
    <mergeCell ref="P646:Q646"/>
    <mergeCell ref="B647:E647"/>
    <mergeCell ref="I647:L647"/>
    <mergeCell ref="P647:S647"/>
    <mergeCell ref="B651:G651"/>
    <mergeCell ref="I651:N651"/>
    <mergeCell ref="P651:U651"/>
    <mergeCell ref="B673:C673"/>
    <mergeCell ref="I673:J673"/>
    <mergeCell ref="P673:Q673"/>
    <mergeCell ref="B674:E674"/>
    <mergeCell ref="I674:L674"/>
    <mergeCell ref="P674:S674"/>
    <mergeCell ref="B678:G678"/>
    <mergeCell ref="I678:N678"/>
    <mergeCell ref="P678:U678"/>
    <mergeCell ref="B700:C700"/>
    <mergeCell ref="I700:J700"/>
    <mergeCell ref="P700:Q700"/>
    <mergeCell ref="B701:E701"/>
    <mergeCell ref="I701:L701"/>
    <mergeCell ref="P701:S701"/>
    <mergeCell ref="B705:G705"/>
    <mergeCell ref="I705:N705"/>
    <mergeCell ref="P705:U705"/>
    <mergeCell ref="B727:C727"/>
    <mergeCell ref="I727:J727"/>
    <mergeCell ref="P727:Q727"/>
    <mergeCell ref="B728:E728"/>
    <mergeCell ref="I728:L728"/>
    <mergeCell ref="P728:S728"/>
    <mergeCell ref="B732:G732"/>
    <mergeCell ref="I732:N732"/>
    <mergeCell ref="P732:U732"/>
    <mergeCell ref="B754:C754"/>
    <mergeCell ref="I754:J754"/>
    <mergeCell ref="P754:Q754"/>
    <mergeCell ref="B755:E755"/>
    <mergeCell ref="I755:L755"/>
    <mergeCell ref="P755:S755"/>
    <mergeCell ref="B759:G759"/>
    <mergeCell ref="I759:N759"/>
    <mergeCell ref="P759:U759"/>
    <mergeCell ref="B781:C781"/>
    <mergeCell ref="I781:J781"/>
    <mergeCell ref="P781:Q781"/>
    <mergeCell ref="B782:E782"/>
    <mergeCell ref="I782:L782"/>
    <mergeCell ref="P782:S782"/>
    <mergeCell ref="B786:G786"/>
    <mergeCell ref="I786:N786"/>
    <mergeCell ref="P786:U786"/>
    <mergeCell ref="B808:C808"/>
    <mergeCell ref="I808:J808"/>
    <mergeCell ref="P808:Q808"/>
    <mergeCell ref="B809:E809"/>
    <mergeCell ref="I809:L809"/>
    <mergeCell ref="P809:S809"/>
    <mergeCell ref="B813:G813"/>
    <mergeCell ref="I813:N813"/>
    <mergeCell ref="P813:U813"/>
    <mergeCell ref="B835:C835"/>
    <mergeCell ref="I835:J835"/>
    <mergeCell ref="P835:Q835"/>
    <mergeCell ref="B836:E836"/>
    <mergeCell ref="I836:L836"/>
    <mergeCell ref="P836:S836"/>
    <mergeCell ref="B863:E863"/>
    <mergeCell ref="I863:L863"/>
    <mergeCell ref="P863:S863"/>
    <mergeCell ref="B840:G840"/>
    <mergeCell ref="I840:N840"/>
    <mergeCell ref="P840:U840"/>
    <mergeCell ref="B862:C862"/>
    <mergeCell ref="I862:J862"/>
    <mergeCell ref="P862:Q862"/>
  </mergeCells>
  <phoneticPr fontId="5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39"/>
  </sheetPr>
  <dimension ref="B2:O70"/>
  <sheetViews>
    <sheetView workbookViewId="0">
      <selection activeCell="C27" sqref="C5:C27"/>
    </sheetView>
  </sheetViews>
  <sheetFormatPr defaultRowHeight="12.75"/>
  <cols>
    <col min="1" max="1" width="3.85546875" customWidth="1"/>
    <col min="2" max="2" width="9.140625" style="1"/>
    <col min="3" max="3" width="40.140625" bestFit="1" customWidth="1"/>
    <col min="4" max="4" width="13.28515625" customWidth="1"/>
    <col min="5" max="5" width="11.140625" customWidth="1"/>
    <col min="6" max="6" width="2.28515625" customWidth="1"/>
    <col min="7" max="7" width="9.140625" style="1"/>
    <col min="8" max="8" width="28.7109375" customWidth="1"/>
    <col min="9" max="9" width="13.42578125" customWidth="1"/>
    <col min="10" max="10" width="10.85546875" customWidth="1"/>
    <col min="11" max="11" width="3.7109375" customWidth="1"/>
    <col min="12" max="12" width="9.140625" style="1"/>
    <col min="13" max="13" width="28.7109375" customWidth="1"/>
    <col min="14" max="14" width="12.85546875" customWidth="1"/>
    <col min="15" max="15" width="10.5703125" customWidth="1"/>
  </cols>
  <sheetData>
    <row r="2" spans="2:15" ht="13.5" thickBot="1"/>
    <row r="3" spans="2:15" ht="27" customHeight="1" thickBot="1">
      <c r="B3" s="153" t="s">
        <v>30</v>
      </c>
      <c r="C3" s="154"/>
      <c r="D3" s="154"/>
      <c r="E3" s="155"/>
      <c r="G3" s="153" t="s">
        <v>31</v>
      </c>
      <c r="H3" s="154"/>
      <c r="I3" s="154"/>
      <c r="J3" s="155"/>
      <c r="L3" s="153" t="s">
        <v>32</v>
      </c>
      <c r="M3" s="154"/>
      <c r="N3" s="154"/>
      <c r="O3" s="155"/>
    </row>
    <row r="4" spans="2:15" ht="23.25" customHeight="1" thickBot="1">
      <c r="B4" s="53" t="s">
        <v>3</v>
      </c>
      <c r="C4" s="54" t="s">
        <v>33</v>
      </c>
      <c r="D4" s="54" t="s">
        <v>4</v>
      </c>
      <c r="E4" s="55" t="s">
        <v>34</v>
      </c>
      <c r="G4" s="53" t="s">
        <v>3</v>
      </c>
      <c r="H4" s="54" t="s">
        <v>33</v>
      </c>
      <c r="I4" s="54" t="s">
        <v>4</v>
      </c>
      <c r="J4" s="55" t="s">
        <v>34</v>
      </c>
      <c r="L4" s="53" t="s">
        <v>3</v>
      </c>
      <c r="M4" s="54" t="s">
        <v>33</v>
      </c>
      <c r="N4" s="54" t="s">
        <v>4</v>
      </c>
      <c r="O4" s="55" t="s">
        <v>34</v>
      </c>
    </row>
    <row r="5" spans="2:15" ht="15" customHeight="1">
      <c r="B5" s="49">
        <v>1</v>
      </c>
      <c r="C5" s="2"/>
      <c r="D5" s="113" t="s">
        <v>55</v>
      </c>
      <c r="E5" s="48">
        <v>2736</v>
      </c>
      <c r="G5" s="50">
        <v>1</v>
      </c>
      <c r="H5" s="51"/>
      <c r="I5" s="51"/>
      <c r="J5" s="52"/>
      <c r="L5" s="50">
        <v>1</v>
      </c>
      <c r="M5" s="51"/>
      <c r="N5" s="51"/>
      <c r="O5" s="52"/>
    </row>
    <row r="6" spans="2:15" ht="15" customHeight="1">
      <c r="B6" s="49">
        <f>+B5+1</f>
        <v>2</v>
      </c>
      <c r="C6" s="2"/>
      <c r="D6" s="126" t="s">
        <v>56</v>
      </c>
      <c r="E6" s="123">
        <v>3435</v>
      </c>
      <c r="G6" s="49">
        <f>+G5+1</f>
        <v>2</v>
      </c>
      <c r="H6" s="2"/>
      <c r="I6" s="2"/>
      <c r="J6" s="48"/>
      <c r="L6" s="49">
        <f>+L5+1</f>
        <v>2</v>
      </c>
      <c r="M6" s="2"/>
      <c r="N6" s="2"/>
      <c r="O6" s="48"/>
    </row>
    <row r="7" spans="2:15" ht="15" customHeight="1">
      <c r="B7" s="49">
        <f t="shared" ref="B7:B69" si="0">+B6+1</f>
        <v>3</v>
      </c>
      <c r="C7" s="2"/>
      <c r="D7" s="126" t="s">
        <v>55</v>
      </c>
      <c r="E7" s="48">
        <v>700</v>
      </c>
      <c r="G7" s="49">
        <f t="shared" ref="G7:G69" si="1">+G6+1</f>
        <v>3</v>
      </c>
      <c r="H7" s="2"/>
      <c r="I7" s="2"/>
      <c r="J7" s="48"/>
      <c r="L7" s="49">
        <f t="shared" ref="L7:L69" si="2">+L6+1</f>
        <v>3</v>
      </c>
      <c r="M7" s="2"/>
      <c r="N7" s="2"/>
      <c r="O7" s="48"/>
    </row>
    <row r="8" spans="2:15" ht="15" customHeight="1">
      <c r="B8" s="49">
        <f t="shared" si="0"/>
        <v>4</v>
      </c>
      <c r="C8" s="2"/>
      <c r="D8" s="126" t="s">
        <v>61</v>
      </c>
      <c r="E8" s="48">
        <v>1680</v>
      </c>
      <c r="G8" s="49">
        <f t="shared" si="1"/>
        <v>4</v>
      </c>
      <c r="H8" s="2"/>
      <c r="I8" s="2"/>
      <c r="J8" s="48"/>
      <c r="L8" s="49">
        <f t="shared" si="2"/>
        <v>4</v>
      </c>
      <c r="M8" s="2"/>
      <c r="N8" s="2"/>
      <c r="O8" s="48"/>
    </row>
    <row r="9" spans="2:15" ht="15" customHeight="1">
      <c r="B9" s="49">
        <f t="shared" si="0"/>
        <v>5</v>
      </c>
      <c r="C9" s="2"/>
      <c r="D9" s="127" t="s">
        <v>61</v>
      </c>
      <c r="E9" s="48">
        <v>1878.6</v>
      </c>
      <c r="G9" s="49">
        <f t="shared" si="1"/>
        <v>5</v>
      </c>
      <c r="H9" s="2"/>
      <c r="I9" s="2"/>
      <c r="J9" s="48"/>
      <c r="L9" s="49">
        <f t="shared" si="2"/>
        <v>5</v>
      </c>
      <c r="M9" s="2"/>
      <c r="N9" s="2"/>
      <c r="O9" s="48"/>
    </row>
    <row r="10" spans="2:15" ht="15" customHeight="1">
      <c r="B10" s="49">
        <f t="shared" si="0"/>
        <v>6</v>
      </c>
      <c r="C10" s="2"/>
      <c r="D10" s="128">
        <v>42444</v>
      </c>
      <c r="E10" s="48">
        <v>404</v>
      </c>
      <c r="G10" s="49">
        <f t="shared" si="1"/>
        <v>6</v>
      </c>
      <c r="H10" s="2"/>
      <c r="I10" s="2"/>
      <c r="J10" s="48"/>
      <c r="L10" s="49">
        <f t="shared" si="2"/>
        <v>6</v>
      </c>
      <c r="M10" s="2"/>
      <c r="N10" s="2"/>
      <c r="O10" s="48"/>
    </row>
    <row r="11" spans="2:15" ht="15" customHeight="1">
      <c r="B11" s="49">
        <f t="shared" si="0"/>
        <v>7</v>
      </c>
      <c r="C11" s="2"/>
      <c r="D11" s="126" t="s">
        <v>75</v>
      </c>
      <c r="E11" s="48">
        <v>1824</v>
      </c>
      <c r="G11" s="49">
        <f t="shared" si="1"/>
        <v>7</v>
      </c>
      <c r="H11" s="2"/>
      <c r="I11" s="2"/>
      <c r="J11" s="48"/>
      <c r="L11" s="49">
        <f t="shared" si="2"/>
        <v>7</v>
      </c>
      <c r="M11" s="2"/>
      <c r="N11" s="2"/>
      <c r="O11" s="48"/>
    </row>
    <row r="12" spans="2:15" ht="15" customHeight="1">
      <c r="B12" s="49">
        <f t="shared" si="0"/>
        <v>8</v>
      </c>
      <c r="C12" s="2"/>
      <c r="D12" s="126" t="s">
        <v>76</v>
      </c>
      <c r="E12" s="48">
        <v>547.20000000000005</v>
      </c>
      <c r="G12" s="49">
        <f t="shared" si="1"/>
        <v>8</v>
      </c>
      <c r="H12" s="2"/>
      <c r="I12" s="2"/>
      <c r="J12" s="48"/>
      <c r="L12" s="49">
        <f t="shared" si="2"/>
        <v>8</v>
      </c>
      <c r="M12" s="2"/>
      <c r="N12" s="2"/>
      <c r="O12" s="48"/>
    </row>
    <row r="13" spans="2:15" ht="15" customHeight="1">
      <c r="B13" s="49">
        <f t="shared" si="0"/>
        <v>9</v>
      </c>
      <c r="C13" s="2"/>
      <c r="D13" s="126" t="s">
        <v>79</v>
      </c>
      <c r="E13" s="48">
        <v>7119.4</v>
      </c>
      <c r="G13" s="49">
        <f t="shared" si="1"/>
        <v>9</v>
      </c>
      <c r="H13" s="2"/>
      <c r="I13" s="2"/>
      <c r="J13" s="48"/>
      <c r="L13" s="49">
        <f t="shared" si="2"/>
        <v>9</v>
      </c>
      <c r="M13" s="2"/>
      <c r="N13" s="2"/>
      <c r="O13" s="48"/>
    </row>
    <row r="14" spans="2:15" ht="15" customHeight="1">
      <c r="B14" s="49">
        <f t="shared" si="0"/>
        <v>10</v>
      </c>
      <c r="C14" s="2"/>
      <c r="D14" s="126" t="s">
        <v>81</v>
      </c>
      <c r="E14" s="48">
        <v>7921.68</v>
      </c>
      <c r="G14" s="49">
        <f t="shared" si="1"/>
        <v>10</v>
      </c>
      <c r="H14" s="2"/>
      <c r="I14" s="2"/>
      <c r="J14" s="48"/>
      <c r="L14" s="49">
        <f t="shared" si="2"/>
        <v>10</v>
      </c>
      <c r="M14" s="2"/>
      <c r="N14" s="2"/>
      <c r="O14" s="48"/>
    </row>
    <row r="15" spans="2:15" ht="15" customHeight="1">
      <c r="B15" s="49">
        <f t="shared" si="0"/>
        <v>11</v>
      </c>
      <c r="C15" s="2"/>
      <c r="D15" s="126" t="s">
        <v>81</v>
      </c>
      <c r="E15" s="48">
        <v>102.12</v>
      </c>
      <c r="G15" s="49">
        <f t="shared" si="1"/>
        <v>11</v>
      </c>
      <c r="H15" s="2"/>
      <c r="I15" s="2"/>
      <c r="J15" s="48"/>
      <c r="L15" s="49">
        <f t="shared" si="2"/>
        <v>11</v>
      </c>
      <c r="M15" s="2"/>
      <c r="N15" s="2"/>
      <c r="O15" s="48"/>
    </row>
    <row r="16" spans="2:15" ht="15" customHeight="1">
      <c r="B16" s="49">
        <f t="shared" si="0"/>
        <v>12</v>
      </c>
      <c r="C16" s="2"/>
      <c r="D16" s="126" t="s">
        <v>82</v>
      </c>
      <c r="E16" s="48">
        <v>12</v>
      </c>
      <c r="G16" s="49">
        <f t="shared" si="1"/>
        <v>12</v>
      </c>
      <c r="H16" s="2"/>
      <c r="I16" s="2"/>
      <c r="J16" s="48"/>
      <c r="L16" s="49">
        <f t="shared" si="2"/>
        <v>12</v>
      </c>
      <c r="M16" s="2"/>
      <c r="N16" s="2"/>
      <c r="O16" s="48"/>
    </row>
    <row r="17" spans="2:15" ht="15" customHeight="1">
      <c r="B17" s="49">
        <f t="shared" si="0"/>
        <v>13</v>
      </c>
      <c r="C17" s="2"/>
      <c r="D17" s="126" t="s">
        <v>81</v>
      </c>
      <c r="E17" s="48">
        <v>10</v>
      </c>
      <c r="G17" s="49">
        <f t="shared" si="1"/>
        <v>13</v>
      </c>
      <c r="H17" s="2"/>
      <c r="I17" s="2"/>
      <c r="J17" s="48"/>
      <c r="L17" s="49">
        <f t="shared" si="2"/>
        <v>13</v>
      </c>
      <c r="M17" s="2"/>
      <c r="N17" s="2"/>
      <c r="O17" s="48"/>
    </row>
    <row r="18" spans="2:15" ht="15" customHeight="1">
      <c r="B18" s="49">
        <f t="shared" si="0"/>
        <v>14</v>
      </c>
      <c r="C18" s="2"/>
      <c r="D18" s="126" t="s">
        <v>81</v>
      </c>
      <c r="E18" s="48">
        <v>89.2</v>
      </c>
      <c r="G18" s="49">
        <f t="shared" si="1"/>
        <v>14</v>
      </c>
      <c r="H18" s="2"/>
      <c r="I18" s="2"/>
      <c r="J18" s="48"/>
      <c r="L18" s="49">
        <f t="shared" si="2"/>
        <v>14</v>
      </c>
      <c r="M18" s="2"/>
      <c r="N18" s="2"/>
      <c r="O18" s="48"/>
    </row>
    <row r="19" spans="2:15" ht="15" customHeight="1">
      <c r="B19" s="49">
        <f t="shared" si="0"/>
        <v>15</v>
      </c>
      <c r="C19" s="2"/>
      <c r="D19" s="126" t="s">
        <v>81</v>
      </c>
      <c r="E19" s="48">
        <v>14220</v>
      </c>
      <c r="G19" s="49">
        <f t="shared" si="1"/>
        <v>15</v>
      </c>
      <c r="H19" s="2"/>
      <c r="I19" s="2"/>
      <c r="J19" s="48"/>
      <c r="L19" s="49">
        <f t="shared" si="2"/>
        <v>15</v>
      </c>
      <c r="M19" s="2"/>
      <c r="N19" s="2"/>
      <c r="O19" s="48"/>
    </row>
    <row r="20" spans="2:15" ht="15" customHeight="1">
      <c r="B20" s="49">
        <f t="shared" si="0"/>
        <v>16</v>
      </c>
      <c r="C20" s="2"/>
      <c r="D20" s="126" t="s">
        <v>83</v>
      </c>
      <c r="E20" s="48">
        <v>1740</v>
      </c>
      <c r="G20" s="49">
        <f t="shared" si="1"/>
        <v>16</v>
      </c>
      <c r="H20" s="2"/>
      <c r="I20" s="2"/>
      <c r="J20" s="48"/>
      <c r="L20" s="49">
        <f t="shared" si="2"/>
        <v>16</v>
      </c>
      <c r="M20" s="2"/>
      <c r="N20" s="2"/>
      <c r="O20" s="48"/>
    </row>
    <row r="21" spans="2:15" ht="15" customHeight="1">
      <c r="B21" s="49">
        <f t="shared" si="0"/>
        <v>17</v>
      </c>
      <c r="C21" s="2"/>
      <c r="D21" s="126" t="s">
        <v>83</v>
      </c>
      <c r="E21" s="48">
        <v>917.55</v>
      </c>
      <c r="G21" s="49">
        <f t="shared" si="1"/>
        <v>17</v>
      </c>
      <c r="H21" s="2"/>
      <c r="I21" s="2"/>
      <c r="J21" s="48"/>
      <c r="L21" s="49">
        <f t="shared" si="2"/>
        <v>17</v>
      </c>
      <c r="M21" s="2"/>
      <c r="N21" s="2"/>
      <c r="O21" s="48"/>
    </row>
    <row r="22" spans="2:15" ht="15" customHeight="1">
      <c r="B22" s="49">
        <f t="shared" si="0"/>
        <v>18</v>
      </c>
      <c r="C22" s="2"/>
      <c r="D22" s="128">
        <v>42453</v>
      </c>
      <c r="E22" s="48">
        <v>69.12</v>
      </c>
      <c r="G22" s="49">
        <f t="shared" si="1"/>
        <v>18</v>
      </c>
      <c r="H22" s="2"/>
      <c r="I22" s="2"/>
      <c r="J22" s="48"/>
      <c r="L22" s="49">
        <f t="shared" si="2"/>
        <v>18</v>
      </c>
      <c r="M22" s="2"/>
      <c r="N22" s="2"/>
      <c r="O22" s="48"/>
    </row>
    <row r="23" spans="2:15" ht="15" customHeight="1">
      <c r="B23" s="49">
        <f t="shared" si="0"/>
        <v>19</v>
      </c>
      <c r="C23" s="2"/>
      <c r="D23" s="128">
        <v>42453</v>
      </c>
      <c r="E23" s="48">
        <v>521.46</v>
      </c>
      <c r="G23" s="49">
        <f t="shared" si="1"/>
        <v>19</v>
      </c>
      <c r="H23" s="2"/>
      <c r="I23" s="2"/>
      <c r="J23" s="48"/>
      <c r="L23" s="49">
        <f t="shared" si="2"/>
        <v>19</v>
      </c>
      <c r="M23" s="2"/>
      <c r="N23" s="2"/>
      <c r="O23" s="48"/>
    </row>
    <row r="24" spans="2:15" ht="15" customHeight="1">
      <c r="B24" s="49">
        <f t="shared" si="0"/>
        <v>20</v>
      </c>
      <c r="C24" s="2"/>
      <c r="D24" s="126" t="s">
        <v>94</v>
      </c>
      <c r="E24" s="48">
        <v>139</v>
      </c>
      <c r="G24" s="49">
        <f t="shared" si="1"/>
        <v>20</v>
      </c>
      <c r="H24" s="2"/>
      <c r="I24" s="2"/>
      <c r="J24" s="48"/>
      <c r="L24" s="49">
        <f t="shared" si="2"/>
        <v>20</v>
      </c>
      <c r="M24" s="2"/>
      <c r="N24" s="2"/>
      <c r="O24" s="48"/>
    </row>
    <row r="25" spans="2:15" ht="15" customHeight="1">
      <c r="B25" s="49">
        <f t="shared" si="0"/>
        <v>21</v>
      </c>
      <c r="C25" s="2"/>
      <c r="D25" s="126" t="s">
        <v>98</v>
      </c>
      <c r="E25" s="48">
        <v>917.64</v>
      </c>
      <c r="G25" s="49">
        <f t="shared" si="1"/>
        <v>21</v>
      </c>
      <c r="H25" s="2"/>
      <c r="I25" s="2"/>
      <c r="J25" s="48"/>
      <c r="L25" s="49">
        <f t="shared" si="2"/>
        <v>21</v>
      </c>
      <c r="M25" s="2"/>
      <c r="N25" s="2"/>
      <c r="O25" s="48"/>
    </row>
    <row r="26" spans="2:15" ht="15" customHeight="1">
      <c r="B26" s="49">
        <f t="shared" si="0"/>
        <v>22</v>
      </c>
      <c r="C26" s="2"/>
      <c r="D26" s="114" t="s">
        <v>98</v>
      </c>
      <c r="E26" s="48">
        <v>357.67</v>
      </c>
      <c r="G26" s="49">
        <f t="shared" si="1"/>
        <v>22</v>
      </c>
      <c r="H26" s="2"/>
      <c r="I26" s="2"/>
      <c r="J26" s="48"/>
      <c r="L26" s="49">
        <f t="shared" si="2"/>
        <v>22</v>
      </c>
      <c r="M26" s="2"/>
      <c r="N26" s="2"/>
      <c r="O26" s="48"/>
    </row>
    <row r="27" spans="2:15" ht="15" customHeight="1">
      <c r="B27" s="49">
        <f t="shared" si="0"/>
        <v>23</v>
      </c>
      <c r="C27" s="2"/>
      <c r="D27" s="114"/>
      <c r="E27" s="48"/>
      <c r="G27" s="49">
        <f t="shared" si="1"/>
        <v>23</v>
      </c>
      <c r="H27" s="2"/>
      <c r="I27" s="2"/>
      <c r="J27" s="48"/>
      <c r="L27" s="49">
        <f t="shared" si="2"/>
        <v>23</v>
      </c>
      <c r="M27" s="2"/>
      <c r="N27" s="2"/>
      <c r="O27" s="48"/>
    </row>
    <row r="28" spans="2:15" ht="15" customHeight="1">
      <c r="B28" s="49">
        <f t="shared" si="0"/>
        <v>24</v>
      </c>
      <c r="C28" s="2"/>
      <c r="D28" s="114"/>
      <c r="E28" s="48"/>
      <c r="G28" s="49">
        <f t="shared" si="1"/>
        <v>24</v>
      </c>
      <c r="H28" s="2"/>
      <c r="I28" s="2"/>
      <c r="J28" s="48"/>
      <c r="L28" s="49">
        <f t="shared" si="2"/>
        <v>24</v>
      </c>
      <c r="M28" s="2"/>
      <c r="N28" s="2"/>
      <c r="O28" s="48"/>
    </row>
    <row r="29" spans="2:15" ht="15" customHeight="1">
      <c r="B29" s="49">
        <f t="shared" si="0"/>
        <v>25</v>
      </c>
      <c r="C29" s="2"/>
      <c r="D29" s="114"/>
      <c r="E29" s="48"/>
      <c r="G29" s="49">
        <f t="shared" si="1"/>
        <v>25</v>
      </c>
      <c r="H29" s="2"/>
      <c r="I29" s="2"/>
      <c r="J29" s="48"/>
      <c r="L29" s="49">
        <f t="shared" si="2"/>
        <v>25</v>
      </c>
      <c r="M29" s="2"/>
      <c r="N29" s="2"/>
      <c r="O29" s="48"/>
    </row>
    <row r="30" spans="2:15" ht="15" customHeight="1">
      <c r="B30" s="49">
        <f t="shared" si="0"/>
        <v>26</v>
      </c>
      <c r="C30" s="2"/>
      <c r="D30" s="114"/>
      <c r="E30" s="48"/>
      <c r="G30" s="49">
        <f t="shared" si="1"/>
        <v>26</v>
      </c>
      <c r="H30" s="2"/>
      <c r="I30" s="2"/>
      <c r="J30" s="48"/>
      <c r="L30" s="49">
        <f t="shared" si="2"/>
        <v>26</v>
      </c>
      <c r="M30" s="2"/>
      <c r="N30" s="2"/>
      <c r="O30" s="48"/>
    </row>
    <row r="31" spans="2:15" ht="15" customHeight="1">
      <c r="B31" s="49">
        <f t="shared" si="0"/>
        <v>27</v>
      </c>
      <c r="C31" s="2"/>
      <c r="D31" s="114"/>
      <c r="E31" s="48"/>
      <c r="G31" s="49">
        <f t="shared" si="1"/>
        <v>27</v>
      </c>
      <c r="H31" s="2"/>
      <c r="I31" s="2"/>
      <c r="J31" s="48"/>
      <c r="L31" s="49">
        <f t="shared" si="2"/>
        <v>27</v>
      </c>
      <c r="M31" s="2"/>
      <c r="N31" s="2"/>
      <c r="O31" s="48"/>
    </row>
    <row r="32" spans="2:15" ht="15" customHeight="1">
      <c r="B32" s="49">
        <f t="shared" si="0"/>
        <v>28</v>
      </c>
      <c r="C32" s="2"/>
      <c r="D32" s="114"/>
      <c r="E32" s="48"/>
      <c r="G32" s="49">
        <f t="shared" si="1"/>
        <v>28</v>
      </c>
      <c r="H32" s="2"/>
      <c r="I32" s="2"/>
      <c r="J32" s="48"/>
      <c r="L32" s="49">
        <f t="shared" si="2"/>
        <v>28</v>
      </c>
      <c r="M32" s="2"/>
      <c r="N32" s="2"/>
      <c r="O32" s="48"/>
    </row>
    <row r="33" spans="2:15" ht="15" customHeight="1">
      <c r="B33" s="49">
        <f t="shared" si="0"/>
        <v>29</v>
      </c>
      <c r="C33" s="2"/>
      <c r="D33" s="114"/>
      <c r="E33" s="48"/>
      <c r="G33" s="49">
        <f t="shared" si="1"/>
        <v>29</v>
      </c>
      <c r="H33" s="2"/>
      <c r="I33" s="2"/>
      <c r="J33" s="48"/>
      <c r="L33" s="49">
        <f t="shared" si="2"/>
        <v>29</v>
      </c>
      <c r="M33" s="2"/>
      <c r="N33" s="2"/>
      <c r="O33" s="48"/>
    </row>
    <row r="34" spans="2:15" ht="15" customHeight="1">
      <c r="B34" s="49">
        <f t="shared" si="0"/>
        <v>30</v>
      </c>
      <c r="C34" s="2"/>
      <c r="D34" s="114"/>
      <c r="E34" s="48"/>
      <c r="G34" s="49">
        <f t="shared" si="1"/>
        <v>30</v>
      </c>
      <c r="H34" s="2"/>
      <c r="I34" s="2"/>
      <c r="J34" s="48"/>
      <c r="L34" s="49">
        <f t="shared" si="2"/>
        <v>30</v>
      </c>
      <c r="M34" s="2"/>
      <c r="N34" s="2"/>
      <c r="O34" s="48"/>
    </row>
    <row r="35" spans="2:15" ht="15" hidden="1" customHeight="1">
      <c r="B35" s="49">
        <f t="shared" si="0"/>
        <v>31</v>
      </c>
      <c r="C35" s="2"/>
      <c r="D35" s="2"/>
      <c r="E35" s="48"/>
      <c r="G35" s="49">
        <f t="shared" si="1"/>
        <v>31</v>
      </c>
      <c r="H35" s="2"/>
      <c r="I35" s="2"/>
      <c r="J35" s="48"/>
      <c r="L35" s="49">
        <f t="shared" si="2"/>
        <v>31</v>
      </c>
      <c r="M35" s="2"/>
      <c r="N35" s="2"/>
      <c r="O35" s="48"/>
    </row>
    <row r="36" spans="2:15" ht="15" hidden="1" customHeight="1">
      <c r="B36" s="49">
        <f t="shared" si="0"/>
        <v>32</v>
      </c>
      <c r="C36" s="2"/>
      <c r="D36" s="2"/>
      <c r="E36" s="48"/>
      <c r="G36" s="49">
        <f t="shared" si="1"/>
        <v>32</v>
      </c>
      <c r="H36" s="2"/>
      <c r="I36" s="2"/>
      <c r="J36" s="48"/>
      <c r="L36" s="49">
        <f t="shared" si="2"/>
        <v>32</v>
      </c>
      <c r="M36" s="2"/>
      <c r="N36" s="2"/>
      <c r="O36" s="48"/>
    </row>
    <row r="37" spans="2:15" ht="15" hidden="1" customHeight="1">
      <c r="B37" s="49">
        <f t="shared" si="0"/>
        <v>33</v>
      </c>
      <c r="C37" s="2"/>
      <c r="D37" s="2"/>
      <c r="E37" s="48"/>
      <c r="G37" s="49">
        <f t="shared" si="1"/>
        <v>33</v>
      </c>
      <c r="H37" s="2"/>
      <c r="I37" s="2"/>
      <c r="J37" s="48"/>
      <c r="L37" s="49">
        <f t="shared" si="2"/>
        <v>33</v>
      </c>
      <c r="M37" s="2"/>
      <c r="N37" s="2"/>
      <c r="O37" s="48"/>
    </row>
    <row r="38" spans="2:15" ht="15" hidden="1" customHeight="1">
      <c r="B38" s="49">
        <f t="shared" si="0"/>
        <v>34</v>
      </c>
      <c r="C38" s="2"/>
      <c r="D38" s="2"/>
      <c r="E38" s="48"/>
      <c r="G38" s="49">
        <f t="shared" si="1"/>
        <v>34</v>
      </c>
      <c r="H38" s="2"/>
      <c r="I38" s="2"/>
      <c r="J38" s="48"/>
      <c r="L38" s="49">
        <f t="shared" si="2"/>
        <v>34</v>
      </c>
      <c r="M38" s="2"/>
      <c r="N38" s="2"/>
      <c r="O38" s="48"/>
    </row>
    <row r="39" spans="2:15" ht="15" hidden="1" customHeight="1">
      <c r="B39" s="49">
        <f t="shared" si="0"/>
        <v>35</v>
      </c>
      <c r="C39" s="2"/>
      <c r="D39" s="2"/>
      <c r="E39" s="48"/>
      <c r="G39" s="49">
        <f t="shared" si="1"/>
        <v>35</v>
      </c>
      <c r="H39" s="2"/>
      <c r="I39" s="2"/>
      <c r="J39" s="48"/>
      <c r="L39" s="49">
        <f t="shared" si="2"/>
        <v>35</v>
      </c>
      <c r="M39" s="2"/>
      <c r="N39" s="2"/>
      <c r="O39" s="48"/>
    </row>
    <row r="40" spans="2:15" ht="15" hidden="1" customHeight="1">
      <c r="B40" s="49">
        <f t="shared" si="0"/>
        <v>36</v>
      </c>
      <c r="C40" s="2"/>
      <c r="D40" s="2"/>
      <c r="E40" s="48"/>
      <c r="G40" s="49">
        <f t="shared" si="1"/>
        <v>36</v>
      </c>
      <c r="H40" s="2"/>
      <c r="I40" s="2"/>
      <c r="J40" s="48"/>
      <c r="L40" s="49">
        <f t="shared" si="2"/>
        <v>36</v>
      </c>
      <c r="M40" s="2"/>
      <c r="N40" s="2"/>
      <c r="O40" s="48"/>
    </row>
    <row r="41" spans="2:15" ht="15" hidden="1" customHeight="1">
      <c r="B41" s="49">
        <f t="shared" si="0"/>
        <v>37</v>
      </c>
      <c r="C41" s="2"/>
      <c r="D41" s="2"/>
      <c r="E41" s="48"/>
      <c r="G41" s="49">
        <f t="shared" si="1"/>
        <v>37</v>
      </c>
      <c r="H41" s="2"/>
      <c r="I41" s="2"/>
      <c r="J41" s="48"/>
      <c r="L41" s="49">
        <f t="shared" si="2"/>
        <v>37</v>
      </c>
      <c r="M41" s="2"/>
      <c r="N41" s="2"/>
      <c r="O41" s="48"/>
    </row>
    <row r="42" spans="2:15" ht="15" hidden="1" customHeight="1">
      <c r="B42" s="49">
        <f t="shared" si="0"/>
        <v>38</v>
      </c>
      <c r="C42" s="2"/>
      <c r="D42" s="2"/>
      <c r="E42" s="48"/>
      <c r="G42" s="49">
        <f t="shared" si="1"/>
        <v>38</v>
      </c>
      <c r="H42" s="2"/>
      <c r="I42" s="2"/>
      <c r="J42" s="48"/>
      <c r="L42" s="49">
        <f t="shared" si="2"/>
        <v>38</v>
      </c>
      <c r="M42" s="2"/>
      <c r="N42" s="2"/>
      <c r="O42" s="48"/>
    </row>
    <row r="43" spans="2:15" ht="15" hidden="1" customHeight="1">
      <c r="B43" s="49">
        <f t="shared" si="0"/>
        <v>39</v>
      </c>
      <c r="C43" s="2"/>
      <c r="D43" s="2"/>
      <c r="E43" s="48"/>
      <c r="G43" s="49">
        <f t="shared" si="1"/>
        <v>39</v>
      </c>
      <c r="H43" s="2"/>
      <c r="I43" s="2"/>
      <c r="J43" s="48"/>
      <c r="L43" s="49">
        <f t="shared" si="2"/>
        <v>39</v>
      </c>
      <c r="M43" s="2"/>
      <c r="N43" s="2"/>
      <c r="O43" s="48"/>
    </row>
    <row r="44" spans="2:15" ht="15" hidden="1" customHeight="1">
      <c r="B44" s="49">
        <f t="shared" si="0"/>
        <v>40</v>
      </c>
      <c r="C44" s="2"/>
      <c r="D44" s="2"/>
      <c r="E44" s="48"/>
      <c r="G44" s="49">
        <f t="shared" si="1"/>
        <v>40</v>
      </c>
      <c r="H44" s="2"/>
      <c r="I44" s="2"/>
      <c r="J44" s="48"/>
      <c r="L44" s="49">
        <f t="shared" si="2"/>
        <v>40</v>
      </c>
      <c r="M44" s="2"/>
      <c r="N44" s="2"/>
      <c r="O44" s="48"/>
    </row>
    <row r="45" spans="2:15" ht="15" hidden="1" customHeight="1">
      <c r="B45" s="49">
        <f t="shared" si="0"/>
        <v>41</v>
      </c>
      <c r="C45" s="2"/>
      <c r="D45" s="2"/>
      <c r="E45" s="48"/>
      <c r="G45" s="49">
        <f t="shared" si="1"/>
        <v>41</v>
      </c>
      <c r="H45" s="2"/>
      <c r="I45" s="2"/>
      <c r="J45" s="48"/>
      <c r="L45" s="49">
        <f t="shared" si="2"/>
        <v>41</v>
      </c>
      <c r="M45" s="2"/>
      <c r="N45" s="2"/>
      <c r="O45" s="48"/>
    </row>
    <row r="46" spans="2:15" ht="15" hidden="1" customHeight="1">
      <c r="B46" s="49">
        <f t="shared" si="0"/>
        <v>42</v>
      </c>
      <c r="C46" s="2"/>
      <c r="D46" s="2"/>
      <c r="E46" s="48"/>
      <c r="G46" s="49">
        <f t="shared" si="1"/>
        <v>42</v>
      </c>
      <c r="H46" s="2"/>
      <c r="I46" s="2"/>
      <c r="J46" s="48"/>
      <c r="L46" s="49">
        <f t="shared" si="2"/>
        <v>42</v>
      </c>
      <c r="M46" s="2"/>
      <c r="N46" s="2"/>
      <c r="O46" s="48"/>
    </row>
    <row r="47" spans="2:15" ht="15" hidden="1" customHeight="1">
      <c r="B47" s="49">
        <f t="shared" si="0"/>
        <v>43</v>
      </c>
      <c r="C47" s="2"/>
      <c r="D47" s="2"/>
      <c r="E47" s="48"/>
      <c r="G47" s="49">
        <f t="shared" si="1"/>
        <v>43</v>
      </c>
      <c r="H47" s="2"/>
      <c r="I47" s="2"/>
      <c r="J47" s="48"/>
      <c r="L47" s="49">
        <f t="shared" si="2"/>
        <v>43</v>
      </c>
      <c r="M47" s="2"/>
      <c r="N47" s="2"/>
      <c r="O47" s="48"/>
    </row>
    <row r="48" spans="2:15" ht="15" hidden="1" customHeight="1">
      <c r="B48" s="49">
        <f t="shared" si="0"/>
        <v>44</v>
      </c>
      <c r="C48" s="2"/>
      <c r="D48" s="2"/>
      <c r="E48" s="48"/>
      <c r="G48" s="49">
        <f t="shared" si="1"/>
        <v>44</v>
      </c>
      <c r="H48" s="2"/>
      <c r="I48" s="2"/>
      <c r="J48" s="48"/>
      <c r="L48" s="49">
        <f t="shared" si="2"/>
        <v>44</v>
      </c>
      <c r="M48" s="2"/>
      <c r="N48" s="2"/>
      <c r="O48" s="48"/>
    </row>
    <row r="49" spans="2:15" ht="15" hidden="1" customHeight="1">
      <c r="B49" s="49">
        <f t="shared" si="0"/>
        <v>45</v>
      </c>
      <c r="C49" s="2"/>
      <c r="D49" s="2"/>
      <c r="E49" s="48"/>
      <c r="G49" s="49">
        <f t="shared" si="1"/>
        <v>45</v>
      </c>
      <c r="H49" s="2"/>
      <c r="I49" s="2"/>
      <c r="J49" s="48"/>
      <c r="L49" s="49">
        <f t="shared" si="2"/>
        <v>45</v>
      </c>
      <c r="M49" s="2"/>
      <c r="N49" s="2"/>
      <c r="O49" s="48"/>
    </row>
    <row r="50" spans="2:15" ht="15" hidden="1" customHeight="1">
      <c r="B50" s="49">
        <f t="shared" si="0"/>
        <v>46</v>
      </c>
      <c r="C50" s="2"/>
      <c r="D50" s="2"/>
      <c r="E50" s="48"/>
      <c r="G50" s="49">
        <f t="shared" si="1"/>
        <v>46</v>
      </c>
      <c r="H50" s="2"/>
      <c r="I50" s="2"/>
      <c r="J50" s="48"/>
      <c r="L50" s="49">
        <f t="shared" si="2"/>
        <v>46</v>
      </c>
      <c r="M50" s="2"/>
      <c r="N50" s="2"/>
      <c r="O50" s="48"/>
    </row>
    <row r="51" spans="2:15" ht="15" hidden="1" customHeight="1">
      <c r="B51" s="49">
        <f t="shared" si="0"/>
        <v>47</v>
      </c>
      <c r="C51" s="2"/>
      <c r="D51" s="2"/>
      <c r="E51" s="48"/>
      <c r="G51" s="49">
        <f t="shared" si="1"/>
        <v>47</v>
      </c>
      <c r="H51" s="2"/>
      <c r="I51" s="2"/>
      <c r="J51" s="48"/>
      <c r="L51" s="49">
        <f t="shared" si="2"/>
        <v>47</v>
      </c>
      <c r="M51" s="2"/>
      <c r="N51" s="2"/>
      <c r="O51" s="48"/>
    </row>
    <row r="52" spans="2:15" ht="15" hidden="1" customHeight="1">
      <c r="B52" s="49">
        <f t="shared" si="0"/>
        <v>48</v>
      </c>
      <c r="C52" s="2"/>
      <c r="D52" s="2"/>
      <c r="E52" s="48"/>
      <c r="G52" s="49">
        <f t="shared" si="1"/>
        <v>48</v>
      </c>
      <c r="H52" s="2"/>
      <c r="I52" s="2"/>
      <c r="J52" s="48"/>
      <c r="L52" s="49">
        <f t="shared" si="2"/>
        <v>48</v>
      </c>
      <c r="M52" s="2"/>
      <c r="N52" s="2"/>
      <c r="O52" s="48"/>
    </row>
    <row r="53" spans="2:15" ht="15" hidden="1" customHeight="1">
      <c r="B53" s="49">
        <f t="shared" si="0"/>
        <v>49</v>
      </c>
      <c r="C53" s="2"/>
      <c r="D53" s="2"/>
      <c r="E53" s="48"/>
      <c r="G53" s="49">
        <f t="shared" si="1"/>
        <v>49</v>
      </c>
      <c r="H53" s="2"/>
      <c r="I53" s="2"/>
      <c r="J53" s="48"/>
      <c r="L53" s="49">
        <f t="shared" si="2"/>
        <v>49</v>
      </c>
      <c r="M53" s="2"/>
      <c r="N53" s="2"/>
      <c r="O53" s="48"/>
    </row>
    <row r="54" spans="2:15" ht="15" hidden="1" customHeight="1">
      <c r="B54" s="49">
        <f t="shared" si="0"/>
        <v>50</v>
      </c>
      <c r="C54" s="2"/>
      <c r="D54" s="2"/>
      <c r="E54" s="48"/>
      <c r="G54" s="49">
        <f t="shared" si="1"/>
        <v>50</v>
      </c>
      <c r="H54" s="2"/>
      <c r="I54" s="2"/>
      <c r="J54" s="48"/>
      <c r="L54" s="49">
        <f t="shared" si="2"/>
        <v>50</v>
      </c>
      <c r="M54" s="2"/>
      <c r="N54" s="2"/>
      <c r="O54" s="48"/>
    </row>
    <row r="55" spans="2:15" ht="15" hidden="1" customHeight="1">
      <c r="B55" s="49">
        <f t="shared" si="0"/>
        <v>51</v>
      </c>
      <c r="C55" s="2"/>
      <c r="D55" s="2"/>
      <c r="E55" s="48"/>
      <c r="G55" s="49">
        <f t="shared" si="1"/>
        <v>51</v>
      </c>
      <c r="H55" s="2"/>
      <c r="I55" s="2"/>
      <c r="J55" s="48"/>
      <c r="L55" s="49">
        <f t="shared" si="2"/>
        <v>51</v>
      </c>
      <c r="M55" s="2"/>
      <c r="N55" s="2"/>
      <c r="O55" s="48"/>
    </row>
    <row r="56" spans="2:15" ht="15" hidden="1" customHeight="1">
      <c r="B56" s="49">
        <f t="shared" si="0"/>
        <v>52</v>
      </c>
      <c r="C56" s="2"/>
      <c r="D56" s="2"/>
      <c r="E56" s="48"/>
      <c r="G56" s="49">
        <f t="shared" si="1"/>
        <v>52</v>
      </c>
      <c r="H56" s="2"/>
      <c r="I56" s="2"/>
      <c r="J56" s="48"/>
      <c r="L56" s="49">
        <f t="shared" si="2"/>
        <v>52</v>
      </c>
      <c r="M56" s="2"/>
      <c r="N56" s="2"/>
      <c r="O56" s="48"/>
    </row>
    <row r="57" spans="2:15" ht="15" hidden="1" customHeight="1">
      <c r="B57" s="49">
        <f t="shared" si="0"/>
        <v>53</v>
      </c>
      <c r="C57" s="2"/>
      <c r="D57" s="2"/>
      <c r="E57" s="48"/>
      <c r="G57" s="49">
        <f t="shared" si="1"/>
        <v>53</v>
      </c>
      <c r="H57" s="2"/>
      <c r="I57" s="2"/>
      <c r="J57" s="48"/>
      <c r="L57" s="49">
        <f t="shared" si="2"/>
        <v>53</v>
      </c>
      <c r="M57" s="2"/>
      <c r="N57" s="2"/>
      <c r="O57" s="48"/>
    </row>
    <row r="58" spans="2:15" ht="15" hidden="1" customHeight="1">
      <c r="B58" s="49">
        <f t="shared" si="0"/>
        <v>54</v>
      </c>
      <c r="C58" s="2"/>
      <c r="D58" s="2"/>
      <c r="E58" s="48"/>
      <c r="G58" s="49">
        <f t="shared" si="1"/>
        <v>54</v>
      </c>
      <c r="H58" s="2"/>
      <c r="I58" s="2"/>
      <c r="J58" s="48"/>
      <c r="L58" s="49">
        <f t="shared" si="2"/>
        <v>54</v>
      </c>
      <c r="M58" s="2"/>
      <c r="N58" s="2"/>
      <c r="O58" s="48"/>
    </row>
    <row r="59" spans="2:15" ht="15" hidden="1" customHeight="1">
      <c r="B59" s="49">
        <f t="shared" si="0"/>
        <v>55</v>
      </c>
      <c r="C59" s="2"/>
      <c r="D59" s="2"/>
      <c r="E59" s="48"/>
      <c r="G59" s="49">
        <f t="shared" si="1"/>
        <v>55</v>
      </c>
      <c r="H59" s="2"/>
      <c r="I59" s="2"/>
      <c r="J59" s="48"/>
      <c r="L59" s="49">
        <f t="shared" si="2"/>
        <v>55</v>
      </c>
      <c r="M59" s="2"/>
      <c r="N59" s="2"/>
      <c r="O59" s="48"/>
    </row>
    <row r="60" spans="2:15" ht="15" hidden="1" customHeight="1">
      <c r="B60" s="49">
        <f t="shared" si="0"/>
        <v>56</v>
      </c>
      <c r="C60" s="2"/>
      <c r="D60" s="2"/>
      <c r="E60" s="48"/>
      <c r="G60" s="49">
        <f t="shared" si="1"/>
        <v>56</v>
      </c>
      <c r="H60" s="2"/>
      <c r="I60" s="2"/>
      <c r="J60" s="48"/>
      <c r="L60" s="49">
        <f t="shared" si="2"/>
        <v>56</v>
      </c>
      <c r="M60" s="2"/>
      <c r="N60" s="2"/>
      <c r="O60" s="48"/>
    </row>
    <row r="61" spans="2:15" ht="15" hidden="1" customHeight="1">
      <c r="B61" s="49">
        <f t="shared" si="0"/>
        <v>57</v>
      </c>
      <c r="C61" s="2"/>
      <c r="D61" s="2"/>
      <c r="E61" s="48"/>
      <c r="G61" s="49">
        <f t="shared" si="1"/>
        <v>57</v>
      </c>
      <c r="H61" s="2"/>
      <c r="I61" s="2"/>
      <c r="J61" s="48"/>
      <c r="L61" s="49">
        <f t="shared" si="2"/>
        <v>57</v>
      </c>
      <c r="M61" s="2"/>
      <c r="N61" s="2"/>
      <c r="O61" s="48"/>
    </row>
    <row r="62" spans="2:15" ht="15" hidden="1" customHeight="1">
      <c r="B62" s="49">
        <f t="shared" si="0"/>
        <v>58</v>
      </c>
      <c r="C62" s="2"/>
      <c r="D62" s="2"/>
      <c r="E62" s="48"/>
      <c r="G62" s="49">
        <f t="shared" si="1"/>
        <v>58</v>
      </c>
      <c r="H62" s="2"/>
      <c r="I62" s="2"/>
      <c r="J62" s="48"/>
      <c r="L62" s="49">
        <f t="shared" si="2"/>
        <v>58</v>
      </c>
      <c r="M62" s="2"/>
      <c r="N62" s="2"/>
      <c r="O62" s="48"/>
    </row>
    <row r="63" spans="2:15" ht="15" hidden="1" customHeight="1">
      <c r="B63" s="49">
        <f t="shared" si="0"/>
        <v>59</v>
      </c>
      <c r="C63" s="2"/>
      <c r="D63" s="2"/>
      <c r="E63" s="48"/>
      <c r="G63" s="49">
        <f t="shared" si="1"/>
        <v>59</v>
      </c>
      <c r="H63" s="2"/>
      <c r="I63" s="2"/>
      <c r="J63" s="48"/>
      <c r="L63" s="49">
        <f t="shared" si="2"/>
        <v>59</v>
      </c>
      <c r="M63" s="2"/>
      <c r="N63" s="2"/>
      <c r="O63" s="48"/>
    </row>
    <row r="64" spans="2:15" ht="15" hidden="1" customHeight="1">
      <c r="B64" s="49">
        <f t="shared" si="0"/>
        <v>60</v>
      </c>
      <c r="C64" s="2"/>
      <c r="D64" s="2"/>
      <c r="E64" s="48"/>
      <c r="G64" s="49">
        <f t="shared" si="1"/>
        <v>60</v>
      </c>
      <c r="H64" s="2"/>
      <c r="I64" s="2"/>
      <c r="J64" s="48"/>
      <c r="L64" s="49">
        <f t="shared" si="2"/>
        <v>60</v>
      </c>
      <c r="M64" s="2"/>
      <c r="N64" s="2"/>
      <c r="O64" s="48"/>
    </row>
    <row r="65" spans="2:15" ht="15" hidden="1" customHeight="1">
      <c r="B65" s="49">
        <f t="shared" si="0"/>
        <v>61</v>
      </c>
      <c r="C65" s="2"/>
      <c r="D65" s="2"/>
      <c r="E65" s="48"/>
      <c r="G65" s="49">
        <f t="shared" si="1"/>
        <v>61</v>
      </c>
      <c r="H65" s="2"/>
      <c r="I65" s="2"/>
      <c r="J65" s="48"/>
      <c r="L65" s="49">
        <f t="shared" si="2"/>
        <v>61</v>
      </c>
      <c r="M65" s="2"/>
      <c r="N65" s="2"/>
      <c r="O65" s="48"/>
    </row>
    <row r="66" spans="2:15" ht="15" hidden="1" customHeight="1">
      <c r="B66" s="49">
        <f t="shared" si="0"/>
        <v>62</v>
      </c>
      <c r="C66" s="2"/>
      <c r="D66" s="2"/>
      <c r="E66" s="48"/>
      <c r="G66" s="49">
        <f t="shared" si="1"/>
        <v>62</v>
      </c>
      <c r="H66" s="2"/>
      <c r="I66" s="2"/>
      <c r="J66" s="48"/>
      <c r="L66" s="49">
        <f t="shared" si="2"/>
        <v>62</v>
      </c>
      <c r="M66" s="2"/>
      <c r="N66" s="2"/>
      <c r="O66" s="48"/>
    </row>
    <row r="67" spans="2:15" ht="15" hidden="1" customHeight="1">
      <c r="B67" s="49">
        <f t="shared" si="0"/>
        <v>63</v>
      </c>
      <c r="C67" s="2"/>
      <c r="D67" s="2"/>
      <c r="E67" s="48"/>
      <c r="G67" s="49">
        <f t="shared" si="1"/>
        <v>63</v>
      </c>
      <c r="H67" s="2"/>
      <c r="I67" s="2"/>
      <c r="J67" s="48"/>
      <c r="L67" s="49">
        <f t="shared" si="2"/>
        <v>63</v>
      </c>
      <c r="M67" s="2"/>
      <c r="N67" s="2"/>
      <c r="O67" s="48"/>
    </row>
    <row r="68" spans="2:15" ht="15" hidden="1" customHeight="1">
      <c r="B68" s="49">
        <f t="shared" si="0"/>
        <v>64</v>
      </c>
      <c r="C68" s="2"/>
      <c r="D68" s="2"/>
      <c r="E68" s="48"/>
      <c r="G68" s="49">
        <f t="shared" si="1"/>
        <v>64</v>
      </c>
      <c r="H68" s="2"/>
      <c r="I68" s="2"/>
      <c r="J68" s="48"/>
      <c r="L68" s="49">
        <f t="shared" si="2"/>
        <v>64</v>
      </c>
      <c r="M68" s="2"/>
      <c r="N68" s="2"/>
      <c r="O68" s="48"/>
    </row>
    <row r="69" spans="2:15" ht="15" hidden="1" customHeight="1">
      <c r="B69" s="49">
        <f t="shared" si="0"/>
        <v>65</v>
      </c>
      <c r="C69" s="2"/>
      <c r="D69" s="2"/>
      <c r="E69" s="48"/>
      <c r="G69" s="49">
        <f t="shared" si="1"/>
        <v>65</v>
      </c>
      <c r="H69" s="2"/>
      <c r="I69" s="2"/>
      <c r="J69" s="48"/>
      <c r="L69" s="49">
        <f t="shared" si="2"/>
        <v>65</v>
      </c>
      <c r="M69" s="2"/>
      <c r="N69" s="2"/>
      <c r="O69" s="48"/>
    </row>
    <row r="70" spans="2:15" ht="16.5" thickBot="1">
      <c r="B70" s="156" t="s">
        <v>8</v>
      </c>
      <c r="C70" s="157"/>
      <c r="D70" s="158"/>
      <c r="E70" s="56">
        <f>SUM(E5:E69)</f>
        <v>47341.64</v>
      </c>
      <c r="G70" s="156" t="s">
        <v>8</v>
      </c>
      <c r="H70" s="157"/>
      <c r="I70" s="158"/>
      <c r="J70" s="56">
        <f>SUM(J5:J69)</f>
        <v>0</v>
      </c>
      <c r="L70" s="156" t="s">
        <v>8</v>
      </c>
      <c r="M70" s="157"/>
      <c r="N70" s="158"/>
      <c r="O70" s="56">
        <f>SUM(O5:O69)</f>
        <v>0</v>
      </c>
    </row>
  </sheetData>
  <mergeCells count="6">
    <mergeCell ref="L3:O3"/>
    <mergeCell ref="L70:N70"/>
    <mergeCell ref="B70:D70"/>
    <mergeCell ref="B3:E3"/>
    <mergeCell ref="G3:J3"/>
    <mergeCell ref="G70:I70"/>
  </mergeCells>
  <phoneticPr fontId="5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indexed="14"/>
  </sheetPr>
  <dimension ref="A3:K1085"/>
  <sheetViews>
    <sheetView topLeftCell="A39" zoomScale="80" workbookViewId="0">
      <selection activeCell="C851" sqref="C851"/>
    </sheetView>
  </sheetViews>
  <sheetFormatPr defaultRowHeight="12.75"/>
  <cols>
    <col min="1" max="1" width="3.42578125" style="3" customWidth="1"/>
    <col min="2" max="2" width="44" style="3" customWidth="1"/>
    <col min="3" max="3" width="23.28515625" style="3" customWidth="1"/>
    <col min="4" max="4" width="82.42578125" style="3" customWidth="1"/>
    <col min="5" max="5" width="26.140625" style="3" customWidth="1"/>
    <col min="6" max="6" width="0.140625" style="3" customWidth="1"/>
    <col min="7" max="7" width="9.28515625" style="3" bestFit="1" customWidth="1"/>
    <col min="8" max="8" width="9.85546875" style="3" bestFit="1" customWidth="1"/>
    <col min="9" max="16384" width="9.140625" style="3"/>
  </cols>
  <sheetData>
    <row r="3" spans="2:5" ht="21.75" customHeight="1">
      <c r="B3" s="159" t="s">
        <v>35</v>
      </c>
      <c r="C3" s="159"/>
      <c r="D3" s="159"/>
      <c r="E3" s="57">
        <v>42430</v>
      </c>
    </row>
    <row r="4" spans="2:5" ht="15.75" thickBot="1">
      <c r="D4" s="58"/>
      <c r="E4" s="59"/>
    </row>
    <row r="5" spans="2:5" ht="18.75" thickBot="1">
      <c r="B5" s="60" t="s">
        <v>36</v>
      </c>
      <c r="C5" s="61"/>
      <c r="D5" s="62"/>
      <c r="E5" s="63" t="s">
        <v>37</v>
      </c>
    </row>
    <row r="6" spans="2:5" ht="13.5" thickBot="1">
      <c r="B6" s="64" t="s">
        <v>38</v>
      </c>
      <c r="C6" s="65"/>
      <c r="D6" s="66" t="s">
        <v>39</v>
      </c>
      <c r="E6" s="67"/>
    </row>
    <row r="7" spans="2:5" ht="13.5" thickBot="1">
      <c r="B7" s="68"/>
      <c r="C7" s="69" t="s">
        <v>40</v>
      </c>
      <c r="D7" s="70" t="s">
        <v>41</v>
      </c>
      <c r="E7" s="69"/>
    </row>
    <row r="8" spans="2:5" ht="14.25" thickTop="1" thickBot="1">
      <c r="B8" s="71" t="s">
        <v>41</v>
      </c>
      <c r="C8" s="72" t="s">
        <v>42</v>
      </c>
      <c r="D8" s="73" t="s">
        <v>43</v>
      </c>
      <c r="E8" s="72"/>
    </row>
    <row r="9" spans="2:5" ht="15">
      <c r="B9" s="74" t="s">
        <v>44</v>
      </c>
      <c r="C9" s="75"/>
      <c r="D9" s="76"/>
      <c r="E9" s="75"/>
    </row>
    <row r="10" spans="2:5" ht="15">
      <c r="B10" s="74" t="s">
        <v>45</v>
      </c>
      <c r="C10" s="75"/>
      <c r="D10" s="76"/>
      <c r="E10" s="75"/>
    </row>
    <row r="11" spans="2:5" ht="15">
      <c r="B11" s="74" t="s">
        <v>46</v>
      </c>
      <c r="C11" s="75"/>
      <c r="D11" s="76"/>
      <c r="E11" s="75"/>
    </row>
    <row r="12" spans="2:5" ht="15">
      <c r="B12" s="74" t="s">
        <v>47</v>
      </c>
      <c r="C12" s="75"/>
      <c r="D12" s="76"/>
      <c r="E12" s="75"/>
    </row>
    <row r="13" spans="2:5" ht="15">
      <c r="B13" s="74" t="s">
        <v>48</v>
      </c>
      <c r="C13" s="75"/>
      <c r="D13" s="76"/>
      <c r="E13" s="75"/>
    </row>
    <row r="14" spans="2:5" ht="15">
      <c r="B14" s="76"/>
      <c r="C14" s="75"/>
      <c r="D14" s="76"/>
      <c r="E14" s="75"/>
    </row>
    <row r="15" spans="2:5" ht="15">
      <c r="B15" s="77"/>
      <c r="C15" s="75"/>
      <c r="D15" s="78"/>
      <c r="E15" s="75"/>
    </row>
    <row r="16" spans="2:5" ht="15">
      <c r="B16" s="30"/>
      <c r="C16" s="75"/>
      <c r="D16" s="76"/>
      <c r="E16" s="75"/>
    </row>
    <row r="17" spans="2:5" ht="15">
      <c r="B17" s="30"/>
      <c r="C17" s="75"/>
      <c r="D17" s="76"/>
      <c r="E17" s="75"/>
    </row>
    <row r="18" spans="2:5" ht="15">
      <c r="B18" s="30"/>
      <c r="C18" s="75"/>
      <c r="D18" s="79"/>
      <c r="E18" s="75"/>
    </row>
    <row r="19" spans="2:5" ht="15">
      <c r="B19" s="30"/>
      <c r="C19" s="75"/>
      <c r="D19" s="76"/>
      <c r="E19" s="75"/>
    </row>
    <row r="20" spans="2:5" ht="15">
      <c r="B20" s="30"/>
      <c r="C20" s="75"/>
      <c r="D20" s="76"/>
      <c r="E20" s="75"/>
    </row>
    <row r="21" spans="2:5" ht="15">
      <c r="B21" s="30"/>
      <c r="C21" s="75"/>
      <c r="D21" s="76"/>
      <c r="E21" s="75"/>
    </row>
    <row r="22" spans="2:5" ht="15">
      <c r="B22" s="30"/>
      <c r="C22" s="75"/>
      <c r="D22" s="76"/>
      <c r="E22" s="75"/>
    </row>
    <row r="23" spans="2:5" ht="15">
      <c r="B23" s="30"/>
      <c r="C23" s="75"/>
      <c r="D23" s="76"/>
      <c r="E23" s="75"/>
    </row>
    <row r="24" spans="2:5" ht="15">
      <c r="B24" s="30"/>
      <c r="C24" s="75"/>
      <c r="D24" s="76"/>
      <c r="E24" s="75"/>
    </row>
    <row r="25" spans="2:5" ht="15">
      <c r="B25" s="30"/>
      <c r="C25" s="75"/>
      <c r="D25" s="76"/>
      <c r="E25" s="75"/>
    </row>
    <row r="26" spans="2:5" ht="15">
      <c r="B26" s="30"/>
      <c r="C26" s="75"/>
      <c r="D26" s="76"/>
      <c r="E26" s="75"/>
    </row>
    <row r="27" spans="2:5" ht="15">
      <c r="B27" s="30"/>
      <c r="C27" s="75"/>
      <c r="D27" s="76"/>
      <c r="E27" s="75"/>
    </row>
    <row r="28" spans="2:5" ht="15">
      <c r="B28" s="30"/>
      <c r="C28" s="75"/>
      <c r="D28" s="76"/>
      <c r="E28" s="75"/>
    </row>
    <row r="29" spans="2:5" ht="15">
      <c r="B29" s="30"/>
      <c r="C29" s="75"/>
      <c r="D29" s="80"/>
      <c r="E29" s="75"/>
    </row>
    <row r="30" spans="2:5" ht="15">
      <c r="B30" s="30"/>
      <c r="C30" s="75"/>
      <c r="D30" s="76"/>
      <c r="E30" s="75"/>
    </row>
    <row r="31" spans="2:5" ht="15">
      <c r="B31" s="30"/>
      <c r="C31" s="75"/>
      <c r="D31" s="76"/>
      <c r="E31" s="75"/>
    </row>
    <row r="32" spans="2:5" ht="15.75" thickBot="1">
      <c r="B32" s="31"/>
      <c r="C32" s="75"/>
      <c r="D32" s="81"/>
      <c r="E32" s="75"/>
    </row>
    <row r="33" spans="2:5" ht="15" thickBot="1">
      <c r="B33" s="82" t="s">
        <v>49</v>
      </c>
      <c r="C33" s="83">
        <f>SUM(C9:C32)</f>
        <v>0</v>
      </c>
      <c r="D33" s="84"/>
      <c r="E33" s="85">
        <f>SUM(E9:E32)</f>
        <v>0</v>
      </c>
    </row>
    <row r="34" spans="2:5" ht="21" thickBot="1">
      <c r="B34" s="82" t="s">
        <v>50</v>
      </c>
      <c r="C34" s="85">
        <f>+C5+C33</f>
        <v>0</v>
      </c>
      <c r="D34" s="84"/>
      <c r="E34" s="86">
        <f>+(C5+C33)-E33</f>
        <v>0</v>
      </c>
    </row>
    <row r="38" spans="2:5" ht="20.25">
      <c r="C38" s="87" t="s">
        <v>35</v>
      </c>
      <c r="E38" s="57">
        <f>E3+1</f>
        <v>42431</v>
      </c>
    </row>
    <row r="39" spans="2:5" ht="15.75" thickBot="1">
      <c r="D39" s="58"/>
      <c r="E39" s="59"/>
    </row>
    <row r="40" spans="2:5" ht="18.75" thickBot="1">
      <c r="B40" s="60" t="s">
        <v>36</v>
      </c>
      <c r="C40" s="61">
        <f>E34</f>
        <v>0</v>
      </c>
      <c r="D40" s="62"/>
      <c r="E40" s="63" t="s">
        <v>37</v>
      </c>
    </row>
    <row r="41" spans="2:5" ht="13.5" thickBot="1">
      <c r="B41" s="64" t="s">
        <v>38</v>
      </c>
      <c r="C41" s="65"/>
      <c r="D41" s="66" t="s">
        <v>39</v>
      </c>
      <c r="E41" s="67"/>
    </row>
    <row r="42" spans="2:5" ht="13.5" thickBot="1">
      <c r="B42" s="68"/>
      <c r="C42" s="69" t="s">
        <v>40</v>
      </c>
      <c r="D42" s="70" t="s">
        <v>41</v>
      </c>
      <c r="E42" s="69"/>
    </row>
    <row r="43" spans="2:5" ht="14.25" thickTop="1" thickBot="1">
      <c r="B43" s="71" t="s">
        <v>41</v>
      </c>
      <c r="C43" s="72"/>
      <c r="D43" s="73"/>
      <c r="E43" s="72"/>
    </row>
    <row r="44" spans="2:5" ht="15">
      <c r="B44" s="74" t="s">
        <v>44</v>
      </c>
      <c r="C44" s="75"/>
      <c r="D44" s="76"/>
      <c r="E44" s="75"/>
    </row>
    <row r="45" spans="2:5" ht="15">
      <c r="B45" s="74" t="s">
        <v>45</v>
      </c>
      <c r="C45" s="75"/>
      <c r="D45" s="76"/>
      <c r="E45" s="75"/>
    </row>
    <row r="46" spans="2:5" ht="15">
      <c r="B46" s="74" t="s">
        <v>46</v>
      </c>
      <c r="C46" s="75"/>
      <c r="D46" s="76"/>
      <c r="E46" s="75"/>
    </row>
    <row r="47" spans="2:5" ht="15">
      <c r="B47" s="74" t="s">
        <v>47</v>
      </c>
      <c r="C47" s="75"/>
      <c r="D47" s="76"/>
      <c r="E47" s="75"/>
    </row>
    <row r="48" spans="2:5" ht="15">
      <c r="B48" s="74" t="s">
        <v>48</v>
      </c>
      <c r="C48" s="75"/>
      <c r="D48" s="76"/>
      <c r="E48" s="75"/>
    </row>
    <row r="49" spans="2:5" ht="15">
      <c r="B49" s="76"/>
      <c r="C49" s="75"/>
      <c r="D49" s="76"/>
      <c r="E49" s="75"/>
    </row>
    <row r="50" spans="2:5" ht="15">
      <c r="B50" s="77"/>
      <c r="C50" s="75"/>
      <c r="D50" s="76"/>
      <c r="E50" s="75"/>
    </row>
    <row r="51" spans="2:5" ht="15">
      <c r="B51" s="30"/>
      <c r="C51" s="75"/>
      <c r="D51" s="76"/>
      <c r="E51" s="75"/>
    </row>
    <row r="52" spans="2:5" ht="15">
      <c r="B52" s="30"/>
      <c r="C52" s="75"/>
      <c r="D52" s="76"/>
      <c r="E52" s="75"/>
    </row>
    <row r="53" spans="2:5" ht="15">
      <c r="B53" s="30"/>
      <c r="C53" s="75"/>
      <c r="D53" s="79"/>
      <c r="E53" s="75"/>
    </row>
    <row r="54" spans="2:5" ht="15">
      <c r="B54" s="30"/>
      <c r="C54" s="75"/>
      <c r="D54" s="76"/>
      <c r="E54" s="75"/>
    </row>
    <row r="55" spans="2:5" ht="15">
      <c r="B55" s="30"/>
      <c r="C55" s="75"/>
      <c r="D55" s="76"/>
      <c r="E55" s="75"/>
    </row>
    <row r="56" spans="2:5" ht="15">
      <c r="B56" s="30"/>
      <c r="C56" s="75"/>
      <c r="D56" s="76"/>
      <c r="E56" s="75"/>
    </row>
    <row r="57" spans="2:5" ht="15">
      <c r="B57" s="30"/>
      <c r="C57" s="75"/>
      <c r="D57" s="76"/>
      <c r="E57" s="75"/>
    </row>
    <row r="58" spans="2:5" ht="15">
      <c r="B58" s="30"/>
      <c r="C58" s="75"/>
      <c r="D58" s="76"/>
      <c r="E58" s="75"/>
    </row>
    <row r="59" spans="2:5" ht="15">
      <c r="B59" s="30"/>
      <c r="C59" s="75"/>
      <c r="D59" s="76"/>
      <c r="E59" s="75"/>
    </row>
    <row r="60" spans="2:5" ht="15">
      <c r="B60" s="30"/>
      <c r="C60" s="75"/>
      <c r="D60" s="76"/>
      <c r="E60" s="75"/>
    </row>
    <row r="61" spans="2:5" ht="15">
      <c r="B61" s="30"/>
      <c r="C61" s="75"/>
      <c r="D61" s="76"/>
      <c r="E61" s="75"/>
    </row>
    <row r="62" spans="2:5" ht="15">
      <c r="B62" s="30"/>
      <c r="C62" s="75"/>
      <c r="D62" s="76"/>
      <c r="E62" s="75"/>
    </row>
    <row r="63" spans="2:5" ht="15">
      <c r="B63" s="30"/>
      <c r="C63" s="75"/>
      <c r="D63" s="76"/>
      <c r="E63" s="75"/>
    </row>
    <row r="64" spans="2:5" ht="15">
      <c r="B64" s="30"/>
      <c r="C64" s="75"/>
      <c r="D64" s="80"/>
      <c r="E64" s="75"/>
    </row>
    <row r="65" spans="2:6" ht="15">
      <c r="B65" s="30"/>
      <c r="C65" s="75"/>
      <c r="D65" s="76"/>
      <c r="E65" s="75"/>
    </row>
    <row r="66" spans="2:6" ht="15">
      <c r="B66" s="30"/>
      <c r="C66" s="75"/>
      <c r="D66" s="76"/>
      <c r="E66" s="75"/>
    </row>
    <row r="67" spans="2:6" ht="15.75" thickBot="1">
      <c r="B67" s="31"/>
      <c r="C67" s="75"/>
      <c r="D67" s="81"/>
      <c r="E67" s="75"/>
    </row>
    <row r="68" spans="2:6" ht="15" thickBot="1">
      <c r="B68" s="82" t="s">
        <v>49</v>
      </c>
      <c r="C68" s="83">
        <f>SUM(C44:C67)</f>
        <v>0</v>
      </c>
      <c r="D68" s="84"/>
      <c r="E68" s="85">
        <f>SUM(E44:E67)</f>
        <v>0</v>
      </c>
    </row>
    <row r="69" spans="2:6" ht="21" thickBot="1">
      <c r="B69" s="82" t="s">
        <v>50</v>
      </c>
      <c r="C69" s="85">
        <f>+C40+C68</f>
        <v>0</v>
      </c>
      <c r="D69" s="84"/>
      <c r="E69" s="86">
        <f>+(C40+C68)-E68</f>
        <v>0</v>
      </c>
    </row>
    <row r="72" spans="2:6" ht="12" customHeight="1"/>
    <row r="73" spans="2:6" ht="20.25">
      <c r="C73" s="87" t="s">
        <v>35</v>
      </c>
      <c r="E73" s="57">
        <f>E38+1</f>
        <v>42432</v>
      </c>
    </row>
    <row r="74" spans="2:6" ht="15.75" thickBot="1">
      <c r="D74" s="58"/>
      <c r="E74" s="59"/>
    </row>
    <row r="75" spans="2:6" ht="18.75" thickBot="1">
      <c r="B75" s="60" t="s">
        <v>36</v>
      </c>
      <c r="C75" s="61">
        <f>E69</f>
        <v>0</v>
      </c>
      <c r="D75" s="62"/>
      <c r="E75" s="88" t="s">
        <v>37</v>
      </c>
      <c r="F75" s="89"/>
    </row>
    <row r="76" spans="2:6" ht="13.5" thickBot="1">
      <c r="B76" s="64" t="s">
        <v>38</v>
      </c>
      <c r="C76" s="65"/>
      <c r="D76" s="66" t="s">
        <v>39</v>
      </c>
      <c r="E76" s="90"/>
      <c r="F76" s="91"/>
    </row>
    <row r="77" spans="2:6" ht="13.5" thickBot="1">
      <c r="B77" s="68"/>
      <c r="C77" s="69" t="s">
        <v>40</v>
      </c>
      <c r="D77" s="70" t="s">
        <v>41</v>
      </c>
      <c r="E77" s="69"/>
      <c r="F77" s="91"/>
    </row>
    <row r="78" spans="2:6" ht="14.25" thickTop="1" thickBot="1">
      <c r="B78" s="71" t="s">
        <v>41</v>
      </c>
      <c r="C78" s="72"/>
      <c r="D78" s="73"/>
      <c r="E78" s="72"/>
      <c r="F78" s="91"/>
    </row>
    <row r="79" spans="2:6" ht="15">
      <c r="B79" s="74" t="s">
        <v>44</v>
      </c>
      <c r="C79" s="75"/>
      <c r="D79" s="76"/>
      <c r="E79" s="75"/>
      <c r="F79" s="91"/>
    </row>
    <row r="80" spans="2:6" ht="15">
      <c r="B80" s="74" t="s">
        <v>45</v>
      </c>
      <c r="C80" s="75"/>
      <c r="D80" s="76"/>
      <c r="E80" s="75"/>
      <c r="F80" s="91"/>
    </row>
    <row r="81" spans="2:6" ht="15">
      <c r="B81" s="74" t="s">
        <v>46</v>
      </c>
      <c r="C81" s="75"/>
      <c r="D81" s="76"/>
      <c r="E81" s="75"/>
      <c r="F81" s="91"/>
    </row>
    <row r="82" spans="2:6" ht="15">
      <c r="B82" s="74" t="s">
        <v>47</v>
      </c>
      <c r="C82" s="75"/>
      <c r="D82" s="76"/>
      <c r="E82" s="75"/>
      <c r="F82" s="91"/>
    </row>
    <row r="83" spans="2:6" ht="15">
      <c r="B83" s="74" t="s">
        <v>48</v>
      </c>
      <c r="C83" s="75"/>
      <c r="D83" s="76"/>
      <c r="E83" s="75"/>
      <c r="F83" s="91"/>
    </row>
    <row r="84" spans="2:6" ht="15">
      <c r="B84" s="76"/>
      <c r="C84" s="75"/>
      <c r="D84" s="76"/>
      <c r="E84" s="75"/>
      <c r="F84" s="91"/>
    </row>
    <row r="85" spans="2:6" ht="15">
      <c r="B85" s="77"/>
      <c r="C85" s="75"/>
      <c r="D85" s="76"/>
      <c r="E85" s="75"/>
      <c r="F85" s="91"/>
    </row>
    <row r="86" spans="2:6" ht="15">
      <c r="B86" s="30"/>
      <c r="C86" s="75"/>
      <c r="D86" s="78"/>
      <c r="E86" s="75"/>
      <c r="F86" s="91"/>
    </row>
    <row r="87" spans="2:6" ht="15">
      <c r="B87" s="30"/>
      <c r="C87" s="75"/>
      <c r="D87" s="76"/>
      <c r="E87" s="75"/>
      <c r="F87" s="91"/>
    </row>
    <row r="88" spans="2:6" ht="15">
      <c r="B88" s="30"/>
      <c r="C88" s="75"/>
      <c r="D88" s="76"/>
      <c r="E88" s="75"/>
      <c r="F88" s="91"/>
    </row>
    <row r="89" spans="2:6" ht="15">
      <c r="B89" s="30"/>
      <c r="C89" s="75"/>
      <c r="D89" s="79"/>
      <c r="E89" s="75"/>
      <c r="F89" s="91"/>
    </row>
    <row r="90" spans="2:6" ht="15">
      <c r="B90" s="30"/>
      <c r="C90" s="75"/>
      <c r="D90" s="76"/>
      <c r="E90" s="75"/>
      <c r="F90" s="91"/>
    </row>
    <row r="91" spans="2:6" ht="15">
      <c r="B91" s="30"/>
      <c r="C91" s="75"/>
      <c r="D91" s="76"/>
      <c r="E91" s="75"/>
      <c r="F91" s="91"/>
    </row>
    <row r="92" spans="2:6" ht="15">
      <c r="B92" s="30"/>
      <c r="C92" s="75"/>
      <c r="D92" s="76"/>
      <c r="E92" s="75"/>
      <c r="F92" s="91"/>
    </row>
    <row r="93" spans="2:6" ht="15">
      <c r="B93" s="30"/>
      <c r="C93" s="75"/>
      <c r="D93" s="76"/>
      <c r="E93" s="75"/>
      <c r="F93" s="91"/>
    </row>
    <row r="94" spans="2:6" ht="15">
      <c r="B94" s="30"/>
      <c r="C94" s="75"/>
      <c r="D94" s="76"/>
      <c r="E94" s="75"/>
      <c r="F94" s="91"/>
    </row>
    <row r="95" spans="2:6" ht="15">
      <c r="B95" s="30"/>
      <c r="C95" s="75"/>
      <c r="D95" s="76"/>
      <c r="E95" s="75"/>
      <c r="F95" s="91"/>
    </row>
    <row r="96" spans="2:6" ht="15">
      <c r="B96" s="30"/>
      <c r="C96" s="75"/>
      <c r="D96" s="76"/>
      <c r="E96" s="75"/>
      <c r="F96" s="91"/>
    </row>
    <row r="97" spans="1:6" ht="15">
      <c r="B97" s="30"/>
      <c r="C97" s="75"/>
      <c r="D97" s="76"/>
      <c r="E97" s="75"/>
      <c r="F97" s="91"/>
    </row>
    <row r="98" spans="1:6" ht="15">
      <c r="B98" s="30"/>
      <c r="C98" s="75"/>
      <c r="D98" s="76"/>
      <c r="E98" s="75"/>
      <c r="F98" s="91"/>
    </row>
    <row r="99" spans="1:6" ht="15">
      <c r="B99" s="30"/>
      <c r="C99" s="75"/>
      <c r="D99" s="80"/>
      <c r="E99" s="75"/>
      <c r="F99" s="91"/>
    </row>
    <row r="100" spans="1:6" ht="15">
      <c r="B100" s="92"/>
      <c r="C100" s="75"/>
      <c r="D100" s="76"/>
      <c r="E100" s="75"/>
      <c r="F100" s="91"/>
    </row>
    <row r="101" spans="1:6" ht="15">
      <c r="A101" s="8"/>
      <c r="B101" s="5"/>
      <c r="C101" s="93"/>
      <c r="D101" s="94"/>
      <c r="E101" s="75"/>
      <c r="F101" s="91"/>
    </row>
    <row r="102" spans="1:6" ht="15.75" thickBot="1">
      <c r="A102" s="91"/>
      <c r="B102" s="95"/>
      <c r="C102" s="96"/>
      <c r="D102" s="97"/>
      <c r="E102" s="98"/>
      <c r="F102" s="99"/>
    </row>
    <row r="103" spans="1:6" ht="15.75" thickBot="1">
      <c r="A103" s="100"/>
      <c r="B103" s="30"/>
      <c r="C103" s="101"/>
      <c r="D103" s="102"/>
      <c r="E103" s="103"/>
      <c r="F103" s="95"/>
    </row>
    <row r="104" spans="1:6" ht="15" thickBot="1">
      <c r="A104" s="91"/>
      <c r="B104" s="104" t="s">
        <v>49</v>
      </c>
      <c r="C104" s="105">
        <f>SUM(C79:C102)</f>
        <v>0</v>
      </c>
      <c r="D104" s="106"/>
      <c r="E104" s="107">
        <f>SUM(E79:E103)</f>
        <v>0</v>
      </c>
      <c r="F104" s="108"/>
    </row>
    <row r="105" spans="1:6" ht="21" thickBot="1">
      <c r="A105" s="91"/>
      <c r="B105" s="109" t="s">
        <v>50</v>
      </c>
      <c r="C105" s="85">
        <f>+C75+C104</f>
        <v>0</v>
      </c>
      <c r="D105" s="84"/>
      <c r="E105" s="110">
        <f>+(C75+C104)-E104</f>
        <v>0</v>
      </c>
    </row>
    <row r="109" spans="1:6" ht="20.25">
      <c r="C109" s="87" t="s">
        <v>35</v>
      </c>
      <c r="E109" s="57">
        <f>E73+1</f>
        <v>42433</v>
      </c>
    </row>
    <row r="110" spans="1:6" ht="15.75" thickBot="1">
      <c r="D110" s="58"/>
      <c r="E110" s="59"/>
    </row>
    <row r="111" spans="1:6" ht="18.75" thickBot="1">
      <c r="B111" s="60" t="s">
        <v>36</v>
      </c>
      <c r="C111" s="61">
        <f>E105</f>
        <v>0</v>
      </c>
      <c r="D111" s="62"/>
      <c r="E111" s="63" t="s">
        <v>37</v>
      </c>
    </row>
    <row r="112" spans="1:6" ht="13.5" thickBot="1">
      <c r="B112" s="64" t="s">
        <v>38</v>
      </c>
      <c r="C112" s="65"/>
      <c r="D112" s="66" t="s">
        <v>39</v>
      </c>
      <c r="E112" s="67"/>
    </row>
    <row r="113" spans="2:5" ht="13.5" thickBot="1">
      <c r="B113" s="68"/>
      <c r="C113" s="69" t="s">
        <v>40</v>
      </c>
      <c r="D113" s="70" t="s">
        <v>41</v>
      </c>
      <c r="E113" s="69"/>
    </row>
    <row r="114" spans="2:5" ht="14.25" thickTop="1" thickBot="1">
      <c r="B114" s="71" t="s">
        <v>41</v>
      </c>
      <c r="C114" s="72"/>
      <c r="D114" s="73"/>
      <c r="E114" s="72"/>
    </row>
    <row r="115" spans="2:5" ht="15">
      <c r="B115" s="74" t="s">
        <v>44</v>
      </c>
      <c r="C115" s="119">
        <v>99</v>
      </c>
      <c r="D115" s="76"/>
      <c r="E115" s="75"/>
    </row>
    <row r="116" spans="2:5" ht="15">
      <c r="B116" s="74" t="s">
        <v>45</v>
      </c>
      <c r="C116" s="75"/>
      <c r="D116" s="76"/>
      <c r="E116" s="75"/>
    </row>
    <row r="117" spans="2:5" ht="15">
      <c r="B117" s="74" t="s">
        <v>46</v>
      </c>
      <c r="C117" s="75"/>
      <c r="D117" s="76"/>
      <c r="E117" s="75"/>
    </row>
    <row r="118" spans="2:5" ht="15">
      <c r="B118" s="74" t="s">
        <v>47</v>
      </c>
      <c r="C118" s="75"/>
      <c r="D118" s="76"/>
      <c r="E118" s="75"/>
    </row>
    <row r="119" spans="2:5" ht="15">
      <c r="B119" s="74" t="s">
        <v>48</v>
      </c>
      <c r="C119" s="75"/>
      <c r="D119" s="76"/>
      <c r="E119" s="75"/>
    </row>
    <row r="120" spans="2:5" ht="15">
      <c r="B120" s="76"/>
      <c r="C120" s="75"/>
      <c r="D120" s="76"/>
      <c r="E120" s="75"/>
    </row>
    <row r="121" spans="2:5" ht="15">
      <c r="B121" s="77"/>
      <c r="C121" s="75"/>
      <c r="D121" s="78"/>
      <c r="E121" s="75"/>
    </row>
    <row r="122" spans="2:5" ht="15">
      <c r="B122" s="30"/>
      <c r="C122" s="75"/>
      <c r="D122" s="76"/>
      <c r="E122" s="75"/>
    </row>
    <row r="123" spans="2:5" ht="15">
      <c r="B123" s="30"/>
      <c r="C123" s="75"/>
      <c r="D123" s="76"/>
      <c r="E123" s="75"/>
    </row>
    <row r="124" spans="2:5" ht="15">
      <c r="B124" s="30"/>
      <c r="C124" s="75"/>
      <c r="D124" s="79"/>
      <c r="E124" s="75"/>
    </row>
    <row r="125" spans="2:5" ht="15">
      <c r="B125" s="30"/>
      <c r="C125" s="75"/>
      <c r="D125" s="76"/>
      <c r="E125" s="75"/>
    </row>
    <row r="126" spans="2:5" ht="15">
      <c r="B126" s="30"/>
      <c r="C126" s="75"/>
      <c r="D126" s="76"/>
      <c r="E126" s="75"/>
    </row>
    <row r="127" spans="2:5" ht="15">
      <c r="B127" s="30"/>
      <c r="C127" s="75"/>
      <c r="D127" s="76"/>
      <c r="E127" s="75"/>
    </row>
    <row r="128" spans="2:5" ht="15">
      <c r="B128" s="30"/>
      <c r="C128" s="75"/>
      <c r="D128" s="76"/>
      <c r="E128" s="75"/>
    </row>
    <row r="129" spans="2:5" ht="15">
      <c r="B129" s="30"/>
      <c r="C129" s="75"/>
      <c r="D129" s="76"/>
      <c r="E129" s="75"/>
    </row>
    <row r="130" spans="2:5" ht="15">
      <c r="B130" s="30"/>
      <c r="C130" s="75"/>
      <c r="D130" s="76"/>
      <c r="E130" s="75"/>
    </row>
    <row r="131" spans="2:5" ht="15">
      <c r="B131" s="30"/>
      <c r="C131" s="75"/>
      <c r="D131" s="76"/>
      <c r="E131" s="75"/>
    </row>
    <row r="132" spans="2:5" ht="15">
      <c r="B132" s="30"/>
      <c r="C132" s="75"/>
      <c r="D132" s="76"/>
      <c r="E132" s="75"/>
    </row>
    <row r="133" spans="2:5" ht="15">
      <c r="B133" s="30"/>
      <c r="C133" s="75"/>
      <c r="D133" s="76"/>
      <c r="E133" s="75"/>
    </row>
    <row r="134" spans="2:5" ht="15">
      <c r="B134" s="30"/>
      <c r="C134" s="75"/>
      <c r="D134" s="76"/>
      <c r="E134" s="75"/>
    </row>
    <row r="135" spans="2:5" ht="15">
      <c r="B135" s="30"/>
      <c r="C135" s="75"/>
      <c r="D135" s="80"/>
      <c r="E135" s="75"/>
    </row>
    <row r="136" spans="2:5" ht="15">
      <c r="B136" s="30"/>
      <c r="C136" s="75"/>
      <c r="D136" s="76"/>
      <c r="E136" s="75"/>
    </row>
    <row r="137" spans="2:5" ht="15">
      <c r="B137" s="30"/>
      <c r="C137" s="75"/>
      <c r="D137" s="76"/>
      <c r="E137" s="75"/>
    </row>
    <row r="138" spans="2:5" ht="15.75" thickBot="1">
      <c r="B138" s="31"/>
      <c r="C138" s="75"/>
      <c r="D138" s="81"/>
      <c r="E138" s="75"/>
    </row>
    <row r="139" spans="2:5" ht="15" thickBot="1">
      <c r="B139" s="82" t="s">
        <v>49</v>
      </c>
      <c r="C139" s="83">
        <f>SUM(C115:C138)</f>
        <v>99</v>
      </c>
      <c r="D139" s="84"/>
      <c r="E139" s="85">
        <f>SUM(E115:E138)</f>
        <v>0</v>
      </c>
    </row>
    <row r="140" spans="2:5" ht="21" thickBot="1">
      <c r="B140" s="82" t="s">
        <v>50</v>
      </c>
      <c r="C140" s="85">
        <f>+C111+C139</f>
        <v>99</v>
      </c>
      <c r="D140" s="84"/>
      <c r="E140" s="86">
        <f>+(C111+C139)-E139</f>
        <v>99</v>
      </c>
    </row>
    <row r="144" spans="2:5" ht="20.25">
      <c r="C144" s="87" t="s">
        <v>35</v>
      </c>
      <c r="E144" s="57">
        <f>E109+1</f>
        <v>42434</v>
      </c>
    </row>
    <row r="145" spans="2:5" ht="15.75" thickBot="1">
      <c r="D145" s="58"/>
      <c r="E145" s="59"/>
    </row>
    <row r="146" spans="2:5" ht="18.75" thickBot="1">
      <c r="B146" s="60" t="s">
        <v>36</v>
      </c>
      <c r="C146" s="61">
        <f>E140</f>
        <v>99</v>
      </c>
      <c r="D146" s="62"/>
      <c r="E146" s="63" t="s">
        <v>37</v>
      </c>
    </row>
    <row r="147" spans="2:5" ht="13.5" thickBot="1">
      <c r="B147" s="64" t="s">
        <v>38</v>
      </c>
      <c r="C147" s="65"/>
      <c r="D147" s="66" t="s">
        <v>39</v>
      </c>
      <c r="E147" s="67"/>
    </row>
    <row r="148" spans="2:5" ht="13.5" thickBot="1">
      <c r="B148" s="68"/>
      <c r="C148" s="69" t="s">
        <v>40</v>
      </c>
      <c r="D148" s="70" t="s">
        <v>41</v>
      </c>
      <c r="E148" s="69"/>
    </row>
    <row r="149" spans="2:5" ht="14.25" thickTop="1" thickBot="1">
      <c r="B149" s="71" t="s">
        <v>41</v>
      </c>
      <c r="C149" s="72"/>
      <c r="D149" s="73"/>
      <c r="E149" s="72"/>
    </row>
    <row r="150" spans="2:5" ht="15">
      <c r="B150" s="74" t="s">
        <v>44</v>
      </c>
      <c r="C150" s="75"/>
      <c r="D150" s="76"/>
      <c r="E150" s="75"/>
    </row>
    <row r="151" spans="2:5" ht="15">
      <c r="B151" s="74" t="s">
        <v>45</v>
      </c>
      <c r="C151" s="75"/>
      <c r="D151" s="76"/>
      <c r="E151" s="75"/>
    </row>
    <row r="152" spans="2:5" ht="15">
      <c r="B152" s="74" t="s">
        <v>46</v>
      </c>
      <c r="C152" s="75"/>
      <c r="D152" s="76"/>
      <c r="E152" s="75"/>
    </row>
    <row r="153" spans="2:5" ht="15">
      <c r="B153" s="74" t="s">
        <v>47</v>
      </c>
      <c r="C153" s="75"/>
      <c r="D153" s="76"/>
      <c r="E153" s="75"/>
    </row>
    <row r="154" spans="2:5" ht="15">
      <c r="B154" s="74" t="s">
        <v>48</v>
      </c>
      <c r="C154" s="75"/>
      <c r="D154" s="76"/>
      <c r="E154" s="75"/>
    </row>
    <row r="155" spans="2:5" ht="15">
      <c r="B155" s="76"/>
      <c r="C155" s="75"/>
      <c r="D155" s="76"/>
      <c r="E155" s="75"/>
    </row>
    <row r="156" spans="2:5" ht="15">
      <c r="B156" s="77"/>
      <c r="C156" s="75"/>
      <c r="D156" s="78"/>
      <c r="E156" s="75"/>
    </row>
    <row r="157" spans="2:5" ht="15">
      <c r="B157" s="30"/>
      <c r="C157" s="75"/>
      <c r="D157" s="76"/>
      <c r="E157" s="75"/>
    </row>
    <row r="158" spans="2:5" ht="15">
      <c r="B158" s="30"/>
      <c r="C158" s="75"/>
      <c r="D158" s="76"/>
      <c r="E158" s="75"/>
    </row>
    <row r="159" spans="2:5" ht="15">
      <c r="B159" s="30"/>
      <c r="C159" s="75"/>
      <c r="D159" s="79"/>
      <c r="E159" s="75"/>
    </row>
    <row r="160" spans="2:5" ht="15">
      <c r="B160" s="30"/>
      <c r="C160" s="75"/>
      <c r="D160" s="76"/>
      <c r="E160" s="75"/>
    </row>
    <row r="161" spans="2:5" ht="15">
      <c r="B161" s="30"/>
      <c r="C161" s="75"/>
      <c r="D161" s="76"/>
      <c r="E161" s="75"/>
    </row>
    <row r="162" spans="2:5" ht="15">
      <c r="B162" s="30"/>
      <c r="C162" s="75"/>
      <c r="D162" s="76"/>
      <c r="E162" s="75"/>
    </row>
    <row r="163" spans="2:5" ht="15">
      <c r="B163" s="30"/>
      <c r="C163" s="75"/>
      <c r="D163" s="76"/>
      <c r="E163" s="75"/>
    </row>
    <row r="164" spans="2:5" ht="15">
      <c r="B164" s="30"/>
      <c r="C164" s="75"/>
      <c r="D164" s="76"/>
      <c r="E164" s="75"/>
    </row>
    <row r="165" spans="2:5" ht="15">
      <c r="B165" s="30"/>
      <c r="C165" s="75"/>
      <c r="D165" s="76"/>
      <c r="E165" s="75"/>
    </row>
    <row r="166" spans="2:5" ht="15">
      <c r="B166" s="30"/>
      <c r="C166" s="75"/>
      <c r="D166" s="76"/>
      <c r="E166" s="75"/>
    </row>
    <row r="167" spans="2:5" ht="15">
      <c r="B167" s="30"/>
      <c r="C167" s="75"/>
      <c r="D167" s="76"/>
      <c r="E167" s="75"/>
    </row>
    <row r="168" spans="2:5" ht="15">
      <c r="B168" s="30"/>
      <c r="C168" s="75"/>
      <c r="D168" s="76"/>
      <c r="E168" s="75"/>
    </row>
    <row r="169" spans="2:5" ht="15">
      <c r="B169" s="30"/>
      <c r="C169" s="75"/>
      <c r="D169" s="76"/>
      <c r="E169" s="75"/>
    </row>
    <row r="170" spans="2:5" ht="15">
      <c r="B170" s="30"/>
      <c r="C170" s="75"/>
      <c r="D170" s="80"/>
      <c r="E170" s="75"/>
    </row>
    <row r="171" spans="2:5" ht="15">
      <c r="B171" s="30"/>
      <c r="C171" s="75"/>
      <c r="D171" s="76"/>
      <c r="E171" s="75"/>
    </row>
    <row r="172" spans="2:5" ht="15">
      <c r="B172" s="30"/>
      <c r="C172" s="75"/>
      <c r="D172" s="76"/>
      <c r="E172" s="75"/>
    </row>
    <row r="173" spans="2:5" ht="15.75" thickBot="1">
      <c r="B173" s="31"/>
      <c r="C173" s="75"/>
      <c r="D173" s="81"/>
      <c r="E173" s="75"/>
    </row>
    <row r="174" spans="2:5" ht="15" thickBot="1">
      <c r="B174" s="82" t="s">
        <v>49</v>
      </c>
      <c r="C174" s="83">
        <f>SUM(C150:C173)</f>
        <v>0</v>
      </c>
      <c r="D174" s="84"/>
      <c r="E174" s="85">
        <f>SUM(E150:E173)</f>
        <v>0</v>
      </c>
    </row>
    <row r="175" spans="2:5" ht="21" thickBot="1">
      <c r="B175" s="82" t="s">
        <v>50</v>
      </c>
      <c r="C175" s="85">
        <f>+C146+C174</f>
        <v>99</v>
      </c>
      <c r="D175" s="84"/>
      <c r="E175" s="86">
        <f>+(C146+C174)-E174</f>
        <v>99</v>
      </c>
    </row>
    <row r="179" spans="2:5" ht="20.25">
      <c r="C179" s="87" t="s">
        <v>35</v>
      </c>
      <c r="E179" s="57">
        <f>E144+1</f>
        <v>42435</v>
      </c>
    </row>
    <row r="180" spans="2:5" ht="15.75" thickBot="1">
      <c r="D180" s="58"/>
      <c r="E180" s="59"/>
    </row>
    <row r="181" spans="2:5" ht="18.75" thickBot="1">
      <c r="B181" s="60" t="s">
        <v>36</v>
      </c>
      <c r="C181" s="61">
        <f>E175</f>
        <v>99</v>
      </c>
      <c r="D181" s="62"/>
      <c r="E181" s="63" t="s">
        <v>37</v>
      </c>
    </row>
    <row r="182" spans="2:5" ht="13.5" thickBot="1">
      <c r="B182" s="64" t="s">
        <v>38</v>
      </c>
      <c r="C182" s="65"/>
      <c r="D182" s="66" t="s">
        <v>39</v>
      </c>
      <c r="E182" s="67"/>
    </row>
    <row r="183" spans="2:5" ht="13.5" thickBot="1">
      <c r="B183" s="68"/>
      <c r="C183" s="69" t="s">
        <v>40</v>
      </c>
      <c r="D183" s="70" t="s">
        <v>41</v>
      </c>
      <c r="E183" s="69"/>
    </row>
    <row r="184" spans="2:5" ht="14.25" thickTop="1" thickBot="1">
      <c r="B184" s="71" t="s">
        <v>41</v>
      </c>
      <c r="C184" s="72"/>
      <c r="D184" s="73"/>
      <c r="E184" s="72"/>
    </row>
    <row r="185" spans="2:5" ht="15">
      <c r="B185" s="74" t="s">
        <v>44</v>
      </c>
      <c r="C185" s="75"/>
      <c r="D185" s="76"/>
      <c r="E185" s="75"/>
    </row>
    <row r="186" spans="2:5" ht="15">
      <c r="B186" s="74" t="s">
        <v>45</v>
      </c>
      <c r="C186" s="75"/>
      <c r="D186" s="76"/>
      <c r="E186" s="75"/>
    </row>
    <row r="187" spans="2:5" ht="15">
      <c r="B187" s="74" t="s">
        <v>46</v>
      </c>
      <c r="C187" s="75"/>
      <c r="D187" s="76"/>
      <c r="E187" s="75"/>
    </row>
    <row r="188" spans="2:5" ht="15">
      <c r="B188" s="74" t="s">
        <v>47</v>
      </c>
      <c r="C188" s="75"/>
      <c r="D188" s="76"/>
      <c r="E188" s="75"/>
    </row>
    <row r="189" spans="2:5" ht="15">
      <c r="B189" s="74" t="s">
        <v>48</v>
      </c>
      <c r="C189" s="75"/>
      <c r="D189" s="76"/>
      <c r="E189" s="75"/>
    </row>
    <row r="190" spans="2:5" ht="15">
      <c r="B190" s="76"/>
      <c r="C190" s="75"/>
      <c r="D190" s="76"/>
      <c r="E190" s="75"/>
    </row>
    <row r="191" spans="2:5" ht="15">
      <c r="B191" s="77"/>
      <c r="C191" s="75"/>
      <c r="D191" s="78"/>
      <c r="E191" s="75"/>
    </row>
    <row r="192" spans="2:5" ht="15">
      <c r="B192" s="30"/>
      <c r="C192" s="75"/>
      <c r="D192" s="76"/>
      <c r="E192" s="75"/>
    </row>
    <row r="193" spans="2:5" ht="15">
      <c r="B193" s="30"/>
      <c r="C193" s="75"/>
      <c r="D193" s="76"/>
      <c r="E193" s="75"/>
    </row>
    <row r="194" spans="2:5" ht="15">
      <c r="B194" s="30"/>
      <c r="C194" s="75"/>
      <c r="D194" s="79"/>
      <c r="E194" s="75"/>
    </row>
    <row r="195" spans="2:5" ht="15">
      <c r="B195" s="30"/>
      <c r="C195" s="75"/>
      <c r="D195" s="76"/>
      <c r="E195" s="75"/>
    </row>
    <row r="196" spans="2:5" ht="15">
      <c r="B196" s="30"/>
      <c r="C196" s="75"/>
      <c r="D196" s="76"/>
      <c r="E196" s="75"/>
    </row>
    <row r="197" spans="2:5" ht="15">
      <c r="B197" s="30"/>
      <c r="C197" s="75"/>
      <c r="D197" s="76"/>
      <c r="E197" s="75"/>
    </row>
    <row r="198" spans="2:5" ht="15">
      <c r="B198" s="30"/>
      <c r="C198" s="75"/>
      <c r="D198" s="76"/>
      <c r="E198" s="75"/>
    </row>
    <row r="199" spans="2:5" ht="15">
      <c r="B199" s="30"/>
      <c r="C199" s="75"/>
      <c r="D199" s="76"/>
      <c r="E199" s="75"/>
    </row>
    <row r="200" spans="2:5" ht="15">
      <c r="B200" s="30"/>
      <c r="C200" s="75"/>
      <c r="D200" s="76"/>
      <c r="E200" s="75"/>
    </row>
    <row r="201" spans="2:5" ht="15">
      <c r="B201" s="30"/>
      <c r="C201" s="75"/>
      <c r="D201" s="76"/>
      <c r="E201" s="75"/>
    </row>
    <row r="202" spans="2:5" ht="15">
      <c r="B202" s="30"/>
      <c r="C202" s="75"/>
      <c r="D202" s="76"/>
      <c r="E202" s="75"/>
    </row>
    <row r="203" spans="2:5" ht="15">
      <c r="B203" s="30"/>
      <c r="C203" s="75"/>
      <c r="D203" s="76"/>
      <c r="E203" s="75"/>
    </row>
    <row r="204" spans="2:5" ht="15">
      <c r="B204" s="30"/>
      <c r="C204" s="75"/>
      <c r="D204" s="76"/>
      <c r="E204" s="75"/>
    </row>
    <row r="205" spans="2:5" ht="15">
      <c r="B205" s="30"/>
      <c r="C205" s="75"/>
      <c r="D205" s="80"/>
      <c r="E205" s="75"/>
    </row>
    <row r="206" spans="2:5" ht="15">
      <c r="B206" s="30"/>
      <c r="C206" s="75"/>
      <c r="D206" s="76"/>
      <c r="E206" s="75"/>
    </row>
    <row r="207" spans="2:5" ht="15">
      <c r="B207" s="30"/>
      <c r="C207" s="75"/>
      <c r="D207" s="76"/>
      <c r="E207" s="75"/>
    </row>
    <row r="208" spans="2:5" ht="15.75" thickBot="1">
      <c r="B208" s="31"/>
      <c r="C208" s="75"/>
      <c r="D208" s="81"/>
      <c r="E208" s="75"/>
    </row>
    <row r="209" spans="2:5" ht="15" thickBot="1">
      <c r="B209" s="82" t="s">
        <v>49</v>
      </c>
      <c r="C209" s="83">
        <f>SUM(C185:C208)</f>
        <v>0</v>
      </c>
      <c r="D209" s="84"/>
      <c r="E209" s="85">
        <f>SUM(E185:E208)</f>
        <v>0</v>
      </c>
    </row>
    <row r="210" spans="2:5" ht="21" thickBot="1">
      <c r="B210" s="82" t="s">
        <v>50</v>
      </c>
      <c r="C210" s="85">
        <f>+C181+C209</f>
        <v>99</v>
      </c>
      <c r="D210" s="84"/>
      <c r="E210" s="86">
        <f>+(C181+C209)-E209</f>
        <v>99</v>
      </c>
    </row>
    <row r="214" spans="2:5" ht="20.25">
      <c r="C214" s="87" t="s">
        <v>35</v>
      </c>
      <c r="E214" s="57">
        <f>E179+1</f>
        <v>42436</v>
      </c>
    </row>
    <row r="215" spans="2:5" ht="15.75" thickBot="1">
      <c r="D215" s="58"/>
      <c r="E215" s="59"/>
    </row>
    <row r="216" spans="2:5" ht="18.75" thickBot="1">
      <c r="B216" s="60" t="s">
        <v>36</v>
      </c>
      <c r="C216" s="61">
        <f>E210</f>
        <v>99</v>
      </c>
      <c r="D216" s="62"/>
      <c r="E216" s="63" t="s">
        <v>37</v>
      </c>
    </row>
    <row r="217" spans="2:5" ht="13.5" thickBot="1">
      <c r="B217" s="64" t="s">
        <v>38</v>
      </c>
      <c r="C217" s="65"/>
      <c r="D217" s="66" t="s">
        <v>39</v>
      </c>
      <c r="E217" s="67"/>
    </row>
    <row r="218" spans="2:5" ht="13.5" thickBot="1">
      <c r="B218" s="68"/>
      <c r="C218" s="69" t="s">
        <v>40</v>
      </c>
      <c r="D218" s="70" t="s">
        <v>41</v>
      </c>
      <c r="E218" s="69"/>
    </row>
    <row r="219" spans="2:5" ht="14.25" thickTop="1" thickBot="1">
      <c r="B219" s="71" t="s">
        <v>41</v>
      </c>
      <c r="C219" s="72"/>
      <c r="D219" s="73"/>
      <c r="E219" s="72"/>
    </row>
    <row r="220" spans="2:5" ht="15">
      <c r="B220" s="74" t="s">
        <v>44</v>
      </c>
      <c r="C220" s="119">
        <v>118.8</v>
      </c>
      <c r="D220" s="122" t="s">
        <v>52</v>
      </c>
      <c r="E220" s="119">
        <v>35</v>
      </c>
    </row>
    <row r="221" spans="2:5" ht="15">
      <c r="B221" s="74" t="s">
        <v>45</v>
      </c>
      <c r="C221" s="119">
        <v>505.8</v>
      </c>
      <c r="D221" s="122" t="s">
        <v>53</v>
      </c>
      <c r="E221" s="119">
        <v>100</v>
      </c>
    </row>
    <row r="222" spans="2:5" ht="15">
      <c r="B222" s="74" t="s">
        <v>46</v>
      </c>
      <c r="C222" s="75"/>
      <c r="D222" s="122" t="s">
        <v>54</v>
      </c>
      <c r="E222" s="119">
        <v>30</v>
      </c>
    </row>
    <row r="223" spans="2:5" ht="15">
      <c r="B223" s="74" t="s">
        <v>47</v>
      </c>
      <c r="C223" s="75"/>
      <c r="D223" s="76"/>
      <c r="E223" s="75"/>
    </row>
    <row r="224" spans="2:5" ht="15">
      <c r="B224" s="74" t="s">
        <v>48</v>
      </c>
      <c r="C224" s="75"/>
      <c r="D224" s="76"/>
      <c r="E224" s="75"/>
    </row>
    <row r="225" spans="2:5" ht="15">
      <c r="B225" s="76"/>
      <c r="C225" s="75"/>
      <c r="D225" s="76"/>
      <c r="E225" s="75"/>
    </row>
    <row r="226" spans="2:5" ht="15">
      <c r="B226" s="77"/>
      <c r="C226" s="75"/>
      <c r="D226" s="78"/>
      <c r="E226" s="75"/>
    </row>
    <row r="227" spans="2:5" ht="15">
      <c r="B227" s="30"/>
      <c r="C227" s="75"/>
      <c r="D227" s="76"/>
      <c r="E227" s="75"/>
    </row>
    <row r="228" spans="2:5" ht="15">
      <c r="B228" s="30"/>
      <c r="C228" s="75"/>
      <c r="D228" s="76"/>
      <c r="E228" s="75"/>
    </row>
    <row r="229" spans="2:5" ht="15">
      <c r="B229" s="30"/>
      <c r="C229" s="75"/>
      <c r="D229" s="79"/>
      <c r="E229" s="75"/>
    </row>
    <row r="230" spans="2:5" ht="15">
      <c r="B230" s="30"/>
      <c r="C230" s="75"/>
      <c r="D230" s="76"/>
      <c r="E230" s="75"/>
    </row>
    <row r="231" spans="2:5" ht="15">
      <c r="B231" s="30"/>
      <c r="C231" s="75"/>
      <c r="D231" s="76"/>
      <c r="E231" s="75"/>
    </row>
    <row r="232" spans="2:5" ht="15">
      <c r="B232" s="30"/>
      <c r="C232" s="75"/>
      <c r="D232" s="76"/>
      <c r="E232" s="75"/>
    </row>
    <row r="233" spans="2:5" ht="15">
      <c r="B233" s="30"/>
      <c r="C233" s="75"/>
      <c r="D233" s="76"/>
      <c r="E233" s="75"/>
    </row>
    <row r="234" spans="2:5" ht="15">
      <c r="B234" s="30"/>
      <c r="C234" s="75"/>
      <c r="D234" s="76"/>
      <c r="E234" s="75"/>
    </row>
    <row r="235" spans="2:5" ht="15">
      <c r="B235" s="30"/>
      <c r="C235" s="75"/>
      <c r="D235" s="76"/>
      <c r="E235" s="75"/>
    </row>
    <row r="236" spans="2:5" ht="15">
      <c r="B236" s="30"/>
      <c r="C236" s="75"/>
      <c r="D236" s="76"/>
      <c r="E236" s="75"/>
    </row>
    <row r="237" spans="2:5" ht="15">
      <c r="B237" s="30"/>
      <c r="C237" s="75"/>
      <c r="D237" s="76"/>
      <c r="E237" s="75"/>
    </row>
    <row r="238" spans="2:5" ht="15">
      <c r="B238" s="30"/>
      <c r="C238" s="75"/>
      <c r="D238" s="76"/>
      <c r="E238" s="75"/>
    </row>
    <row r="239" spans="2:5" ht="15">
      <c r="B239" s="30"/>
      <c r="C239" s="75"/>
      <c r="D239" s="76"/>
      <c r="E239" s="75"/>
    </row>
    <row r="240" spans="2:5" ht="15">
      <c r="B240" s="30"/>
      <c r="C240" s="75"/>
      <c r="D240" s="80"/>
      <c r="E240" s="75"/>
    </row>
    <row r="241" spans="2:5" ht="15">
      <c r="B241" s="30"/>
      <c r="C241" s="75"/>
      <c r="D241" s="76"/>
      <c r="E241" s="75"/>
    </row>
    <row r="242" spans="2:5" ht="15">
      <c r="B242" s="30"/>
      <c r="C242" s="75"/>
      <c r="D242" s="76"/>
      <c r="E242" s="75"/>
    </row>
    <row r="243" spans="2:5" ht="15.75" thickBot="1">
      <c r="B243" s="31"/>
      <c r="C243" s="75"/>
      <c r="D243" s="81"/>
      <c r="E243" s="75"/>
    </row>
    <row r="244" spans="2:5" ht="15" thickBot="1">
      <c r="B244" s="82" t="s">
        <v>49</v>
      </c>
      <c r="C244" s="83">
        <f>SUM(C220:C243)</f>
        <v>624.6</v>
      </c>
      <c r="D244" s="84"/>
      <c r="E244" s="85">
        <f>SUM(E220:E243)</f>
        <v>165</v>
      </c>
    </row>
    <row r="245" spans="2:5" ht="21" thickBot="1">
      <c r="B245" s="82" t="s">
        <v>50</v>
      </c>
      <c r="C245" s="85">
        <f>+C216+C244</f>
        <v>723.6</v>
      </c>
      <c r="D245" s="84"/>
      <c r="E245" s="86">
        <f>+(C216+C244)-E244</f>
        <v>558.6</v>
      </c>
    </row>
    <row r="249" spans="2:5" ht="20.25">
      <c r="C249" s="87" t="s">
        <v>35</v>
      </c>
      <c r="E249" s="57">
        <f>E214+1</f>
        <v>42437</v>
      </c>
    </row>
    <row r="250" spans="2:5" ht="15.75" thickBot="1">
      <c r="D250" s="58"/>
      <c r="E250" s="59"/>
    </row>
    <row r="251" spans="2:5" ht="18.75" thickBot="1">
      <c r="B251" s="60" t="s">
        <v>36</v>
      </c>
      <c r="C251" s="61">
        <f>E245</f>
        <v>558.6</v>
      </c>
      <c r="D251" s="62"/>
      <c r="E251" s="63" t="s">
        <v>37</v>
      </c>
    </row>
    <row r="252" spans="2:5" ht="13.5" thickBot="1">
      <c r="B252" s="64" t="s">
        <v>38</v>
      </c>
      <c r="C252" s="65"/>
      <c r="D252" s="66" t="s">
        <v>39</v>
      </c>
      <c r="E252" s="67"/>
    </row>
    <row r="253" spans="2:5" ht="13.5" thickBot="1">
      <c r="B253" s="68"/>
      <c r="C253" s="69" t="s">
        <v>40</v>
      </c>
      <c r="D253" s="70" t="s">
        <v>41</v>
      </c>
      <c r="E253" s="69"/>
    </row>
    <row r="254" spans="2:5" ht="14.25" thickTop="1" thickBot="1">
      <c r="B254" s="71" t="s">
        <v>41</v>
      </c>
      <c r="C254" s="72"/>
      <c r="D254" s="73"/>
      <c r="E254" s="72"/>
    </row>
    <row r="255" spans="2:5" ht="15">
      <c r="B255" s="74" t="s">
        <v>44</v>
      </c>
      <c r="C255" s="75">
        <v>1820</v>
      </c>
      <c r="D255" s="122" t="s">
        <v>57</v>
      </c>
      <c r="E255" s="119">
        <v>64</v>
      </c>
    </row>
    <row r="256" spans="2:5" ht="15">
      <c r="B256" s="74" t="s">
        <v>45</v>
      </c>
      <c r="C256" s="75"/>
      <c r="D256" s="122" t="s">
        <v>58</v>
      </c>
      <c r="E256" s="119">
        <v>50</v>
      </c>
    </row>
    <row r="257" spans="2:5" ht="15">
      <c r="B257" s="74" t="s">
        <v>46</v>
      </c>
      <c r="C257" s="75"/>
      <c r="D257" s="122" t="s">
        <v>59</v>
      </c>
      <c r="E257" s="119">
        <v>28</v>
      </c>
    </row>
    <row r="258" spans="2:5" ht="15">
      <c r="B258" s="74" t="s">
        <v>47</v>
      </c>
      <c r="C258" s="75"/>
      <c r="D258" s="122" t="s">
        <v>60</v>
      </c>
      <c r="E258" s="119">
        <v>10</v>
      </c>
    </row>
    <row r="259" spans="2:5" ht="15">
      <c r="B259" s="74" t="s">
        <v>48</v>
      </c>
      <c r="C259" s="75"/>
      <c r="D259" s="76"/>
      <c r="E259" s="75"/>
    </row>
    <row r="260" spans="2:5" ht="15">
      <c r="B260" s="76"/>
      <c r="C260" s="75"/>
      <c r="D260" s="76"/>
      <c r="E260" s="75"/>
    </row>
    <row r="261" spans="2:5" ht="15">
      <c r="B261" s="77"/>
      <c r="C261" s="75"/>
      <c r="D261" s="78"/>
      <c r="E261" s="75"/>
    </row>
    <row r="262" spans="2:5" ht="15">
      <c r="B262" s="30"/>
      <c r="C262" s="75"/>
      <c r="D262" s="76"/>
      <c r="E262" s="75"/>
    </row>
    <row r="263" spans="2:5" ht="15">
      <c r="B263" s="30"/>
      <c r="C263" s="75"/>
      <c r="D263" s="76"/>
      <c r="E263" s="75"/>
    </row>
    <row r="264" spans="2:5" ht="15">
      <c r="B264" s="30"/>
      <c r="C264" s="75"/>
      <c r="D264" s="79"/>
      <c r="E264" s="75"/>
    </row>
    <row r="265" spans="2:5" ht="15">
      <c r="B265" s="30"/>
      <c r="C265" s="75"/>
      <c r="D265" s="76"/>
      <c r="E265" s="75"/>
    </row>
    <row r="266" spans="2:5" ht="15">
      <c r="B266" s="30"/>
      <c r="C266" s="75"/>
      <c r="D266" s="76"/>
      <c r="E266" s="75"/>
    </row>
    <row r="267" spans="2:5" ht="15">
      <c r="B267" s="30"/>
      <c r="C267" s="75"/>
      <c r="D267" s="76"/>
      <c r="E267" s="75"/>
    </row>
    <row r="268" spans="2:5" ht="15">
      <c r="B268" s="30"/>
      <c r="C268" s="75"/>
      <c r="D268" s="76"/>
      <c r="E268" s="75"/>
    </row>
    <row r="269" spans="2:5" ht="15">
      <c r="B269" s="30"/>
      <c r="C269" s="75"/>
      <c r="D269" s="76"/>
      <c r="E269" s="75"/>
    </row>
    <row r="270" spans="2:5" ht="15">
      <c r="B270" s="30"/>
      <c r="C270" s="75"/>
      <c r="D270" s="76"/>
      <c r="E270" s="75"/>
    </row>
    <row r="271" spans="2:5" ht="15">
      <c r="B271" s="30"/>
      <c r="C271" s="75"/>
      <c r="D271" s="76"/>
      <c r="E271" s="75"/>
    </row>
    <row r="272" spans="2:5" ht="15">
      <c r="B272" s="30"/>
      <c r="C272" s="75"/>
      <c r="D272" s="76"/>
      <c r="E272" s="75"/>
    </row>
    <row r="273" spans="2:5" ht="15">
      <c r="B273" s="30"/>
      <c r="C273" s="75"/>
      <c r="D273" s="76"/>
      <c r="E273" s="75"/>
    </row>
    <row r="274" spans="2:5" ht="15">
      <c r="B274" s="30"/>
      <c r="C274" s="75"/>
      <c r="D274" s="76"/>
      <c r="E274" s="75"/>
    </row>
    <row r="275" spans="2:5" ht="15">
      <c r="B275" s="30"/>
      <c r="C275" s="75"/>
      <c r="D275" s="80"/>
      <c r="E275" s="75"/>
    </row>
    <row r="276" spans="2:5" ht="15">
      <c r="B276" s="30"/>
      <c r="C276" s="75"/>
      <c r="D276" s="76"/>
      <c r="E276" s="75"/>
    </row>
    <row r="277" spans="2:5" ht="15">
      <c r="B277" s="30"/>
      <c r="C277" s="75"/>
      <c r="D277" s="76"/>
      <c r="E277" s="75"/>
    </row>
    <row r="278" spans="2:5" ht="15.75" thickBot="1">
      <c r="B278" s="31"/>
      <c r="C278" s="75"/>
      <c r="D278" s="81"/>
      <c r="E278" s="75"/>
    </row>
    <row r="279" spans="2:5" ht="15" thickBot="1">
      <c r="B279" s="82" t="s">
        <v>49</v>
      </c>
      <c r="C279" s="83">
        <f>SUM(C255:C278)</f>
        <v>1820</v>
      </c>
      <c r="D279" s="84"/>
      <c r="E279" s="85">
        <f>SUM(E255:E278)</f>
        <v>152</v>
      </c>
    </row>
    <row r="280" spans="2:5" ht="21" thickBot="1">
      <c r="B280" s="82" t="s">
        <v>50</v>
      </c>
      <c r="C280" s="85">
        <f>+C251+C279</f>
        <v>2378.6</v>
      </c>
      <c r="D280" s="84"/>
      <c r="E280" s="86">
        <f>+(C251+C279)-E279</f>
        <v>2226.6</v>
      </c>
    </row>
    <row r="284" spans="2:5" ht="20.25">
      <c r="C284" s="87" t="s">
        <v>35</v>
      </c>
      <c r="E284" s="57">
        <f>E249+1</f>
        <v>42438</v>
      </c>
    </row>
    <row r="285" spans="2:5" ht="15.75" thickBot="1">
      <c r="D285" s="58"/>
      <c r="E285" s="59"/>
    </row>
    <row r="286" spans="2:5" ht="18.75" thickBot="1">
      <c r="B286" s="60" t="s">
        <v>36</v>
      </c>
      <c r="C286" s="61">
        <f>E280</f>
        <v>2226.6</v>
      </c>
      <c r="D286" s="62"/>
      <c r="E286" s="63" t="s">
        <v>37</v>
      </c>
    </row>
    <row r="287" spans="2:5" ht="13.5" thickBot="1">
      <c r="B287" s="64" t="s">
        <v>38</v>
      </c>
      <c r="C287" s="65"/>
      <c r="D287" s="66" t="s">
        <v>39</v>
      </c>
      <c r="E287" s="67"/>
    </row>
    <row r="288" spans="2:5" ht="13.5" thickBot="1">
      <c r="B288" s="68"/>
      <c r="C288" s="69" t="s">
        <v>40</v>
      </c>
      <c r="D288" s="70" t="s">
        <v>41</v>
      </c>
      <c r="E288" s="69"/>
    </row>
    <row r="289" spans="2:5" ht="14.25" thickTop="1" thickBot="1">
      <c r="B289" s="71" t="s">
        <v>41</v>
      </c>
      <c r="C289" s="72"/>
      <c r="D289" s="73"/>
      <c r="E289" s="72"/>
    </row>
    <row r="290" spans="2:5" ht="15">
      <c r="B290" s="74" t="s">
        <v>44</v>
      </c>
      <c r="C290" s="75"/>
      <c r="D290" s="76"/>
      <c r="E290" s="75"/>
    </row>
    <row r="291" spans="2:5" ht="15">
      <c r="B291" s="74" t="s">
        <v>45</v>
      </c>
      <c r="C291" s="75"/>
      <c r="D291" s="76"/>
      <c r="E291" s="75"/>
    </row>
    <row r="292" spans="2:5" ht="15">
      <c r="B292" s="74" t="s">
        <v>46</v>
      </c>
      <c r="C292" s="75"/>
      <c r="D292" s="76"/>
      <c r="E292" s="75"/>
    </row>
    <row r="293" spans="2:5" ht="15">
      <c r="B293" s="74" t="s">
        <v>47</v>
      </c>
      <c r="C293" s="75"/>
      <c r="D293" s="76"/>
      <c r="E293" s="75"/>
    </row>
    <row r="294" spans="2:5" ht="15">
      <c r="B294" s="74" t="s">
        <v>48</v>
      </c>
      <c r="C294" s="75"/>
      <c r="D294" s="76"/>
      <c r="E294" s="75"/>
    </row>
    <row r="295" spans="2:5" ht="15">
      <c r="B295" s="76"/>
      <c r="C295" s="75"/>
      <c r="D295" s="76"/>
      <c r="E295" s="75"/>
    </row>
    <row r="296" spans="2:5" ht="15">
      <c r="B296" s="77"/>
      <c r="C296" s="75"/>
      <c r="D296" s="76"/>
      <c r="E296" s="75"/>
    </row>
    <row r="297" spans="2:5" ht="15">
      <c r="B297" s="30"/>
      <c r="C297" s="75"/>
      <c r="D297" s="76"/>
      <c r="E297" s="75"/>
    </row>
    <row r="298" spans="2:5" ht="15">
      <c r="B298" s="30"/>
      <c r="C298" s="75"/>
      <c r="D298" s="76"/>
      <c r="E298" s="75"/>
    </row>
    <row r="299" spans="2:5" ht="15">
      <c r="B299" s="30"/>
      <c r="C299" s="75"/>
      <c r="D299" s="79"/>
      <c r="E299" s="75"/>
    </row>
    <row r="300" spans="2:5" ht="15">
      <c r="B300" s="30"/>
      <c r="C300" s="75"/>
      <c r="D300" s="76"/>
      <c r="E300" s="75"/>
    </row>
    <row r="301" spans="2:5" ht="15">
      <c r="B301" s="30"/>
      <c r="C301" s="75"/>
      <c r="D301" s="76"/>
      <c r="E301" s="75"/>
    </row>
    <row r="302" spans="2:5" ht="15">
      <c r="B302" s="30"/>
      <c r="C302" s="75"/>
      <c r="D302" s="76"/>
      <c r="E302" s="75"/>
    </row>
    <row r="303" spans="2:5" ht="15">
      <c r="B303" s="30"/>
      <c r="C303" s="75"/>
      <c r="D303" s="76"/>
      <c r="E303" s="75"/>
    </row>
    <row r="304" spans="2:5" ht="15">
      <c r="B304" s="30"/>
      <c r="C304" s="75"/>
      <c r="D304" s="76"/>
      <c r="E304" s="75"/>
    </row>
    <row r="305" spans="2:5" ht="15">
      <c r="B305" s="30"/>
      <c r="C305" s="75"/>
      <c r="D305" s="76"/>
      <c r="E305" s="75"/>
    </row>
    <row r="306" spans="2:5" ht="15">
      <c r="B306" s="30"/>
      <c r="C306" s="75"/>
      <c r="D306" s="76"/>
      <c r="E306" s="75"/>
    </row>
    <row r="307" spans="2:5" ht="15">
      <c r="B307" s="30"/>
      <c r="C307" s="75"/>
      <c r="D307" s="76"/>
      <c r="E307" s="75"/>
    </row>
    <row r="308" spans="2:5" ht="15">
      <c r="B308" s="30"/>
      <c r="C308" s="75"/>
      <c r="D308" s="76"/>
      <c r="E308" s="75"/>
    </row>
    <row r="309" spans="2:5" ht="15">
      <c r="B309" s="30"/>
      <c r="C309" s="75"/>
      <c r="D309" s="76"/>
      <c r="E309" s="75"/>
    </row>
    <row r="310" spans="2:5" ht="15">
      <c r="B310" s="30"/>
      <c r="C310" s="75"/>
      <c r="D310" s="80"/>
      <c r="E310" s="75"/>
    </row>
    <row r="311" spans="2:5" ht="15">
      <c r="B311" s="30"/>
      <c r="C311" s="75"/>
      <c r="D311" s="76"/>
      <c r="E311" s="75"/>
    </row>
    <row r="312" spans="2:5" ht="15">
      <c r="B312" s="30"/>
      <c r="C312" s="75"/>
      <c r="D312" s="76"/>
      <c r="E312" s="75"/>
    </row>
    <row r="313" spans="2:5" ht="15.75" thickBot="1">
      <c r="B313" s="31"/>
      <c r="C313" s="75"/>
      <c r="D313" s="81"/>
      <c r="E313" s="75"/>
    </row>
    <row r="314" spans="2:5" ht="15" thickBot="1">
      <c r="B314" s="82" t="s">
        <v>49</v>
      </c>
      <c r="C314" s="83">
        <f>SUM(C290:C313)</f>
        <v>0</v>
      </c>
      <c r="D314" s="84"/>
      <c r="E314" s="85">
        <f>SUM(E290:E313)</f>
        <v>0</v>
      </c>
    </row>
    <row r="315" spans="2:5" ht="21" thickBot="1">
      <c r="B315" s="82" t="s">
        <v>50</v>
      </c>
      <c r="C315" s="85">
        <f>+C286+C314</f>
        <v>2226.6</v>
      </c>
      <c r="D315" s="84"/>
      <c r="E315" s="86">
        <f>+(C286+C314)-E314</f>
        <v>2226.6</v>
      </c>
    </row>
    <row r="319" spans="2:5" ht="20.25">
      <c r="C319" s="87" t="s">
        <v>35</v>
      </c>
      <c r="E319" s="57">
        <f>E284+1</f>
        <v>42439</v>
      </c>
    </row>
    <row r="320" spans="2:5" ht="15.75" thickBot="1">
      <c r="D320" s="58"/>
      <c r="E320" s="59"/>
    </row>
    <row r="321" spans="2:5" ht="18.75" thickBot="1">
      <c r="B321" s="60" t="s">
        <v>36</v>
      </c>
      <c r="C321" s="61">
        <f>E315</f>
        <v>2226.6</v>
      </c>
      <c r="D321" s="62"/>
      <c r="E321" s="63" t="s">
        <v>37</v>
      </c>
    </row>
    <row r="322" spans="2:5" ht="13.5" thickBot="1">
      <c r="B322" s="64" t="s">
        <v>38</v>
      </c>
      <c r="C322" s="65"/>
      <c r="D322" s="66" t="s">
        <v>39</v>
      </c>
      <c r="E322" s="67"/>
    </row>
    <row r="323" spans="2:5" ht="13.5" thickBot="1">
      <c r="B323" s="68"/>
      <c r="C323" s="69" t="s">
        <v>40</v>
      </c>
      <c r="D323" s="70" t="s">
        <v>41</v>
      </c>
      <c r="E323" s="69"/>
    </row>
    <row r="324" spans="2:5" ht="14.25" thickTop="1" thickBot="1">
      <c r="B324" s="71" t="s">
        <v>41</v>
      </c>
      <c r="C324" s="72"/>
      <c r="D324" s="73"/>
      <c r="E324" s="72"/>
    </row>
    <row r="325" spans="2:5" ht="15">
      <c r="B325" s="74" t="s">
        <v>44</v>
      </c>
      <c r="C325" s="75"/>
      <c r="D325" s="122" t="s">
        <v>62</v>
      </c>
      <c r="E325" s="119">
        <v>120</v>
      </c>
    </row>
    <row r="326" spans="2:5" ht="15">
      <c r="B326" s="74" t="s">
        <v>45</v>
      </c>
      <c r="C326" s="75"/>
      <c r="D326" s="122" t="s">
        <v>63</v>
      </c>
      <c r="E326" s="119">
        <v>20</v>
      </c>
    </row>
    <row r="327" spans="2:5" ht="15">
      <c r="B327" s="74" t="s">
        <v>46</v>
      </c>
      <c r="C327" s="75"/>
      <c r="D327" s="122" t="s">
        <v>64</v>
      </c>
      <c r="E327" s="119">
        <v>13</v>
      </c>
    </row>
    <row r="328" spans="2:5" ht="15">
      <c r="B328" s="74" t="s">
        <v>47</v>
      </c>
      <c r="C328" s="75"/>
      <c r="D328" s="122" t="s">
        <v>65</v>
      </c>
      <c r="E328" s="119">
        <v>4</v>
      </c>
    </row>
    <row r="329" spans="2:5" ht="15">
      <c r="B329" s="74" t="s">
        <v>48</v>
      </c>
      <c r="C329" s="75"/>
      <c r="D329" s="122" t="s">
        <v>66</v>
      </c>
      <c r="E329" s="119">
        <v>3</v>
      </c>
    </row>
    <row r="330" spans="2:5" ht="15">
      <c r="B330" s="76"/>
      <c r="C330" s="75"/>
      <c r="D330" s="122"/>
      <c r="E330" s="119"/>
    </row>
    <row r="331" spans="2:5" ht="15">
      <c r="B331" s="77"/>
      <c r="C331" s="75"/>
      <c r="D331" s="76"/>
      <c r="E331" s="75"/>
    </row>
    <row r="332" spans="2:5" ht="15">
      <c r="B332" s="30"/>
      <c r="C332" s="75"/>
      <c r="D332" s="76"/>
      <c r="E332" s="75"/>
    </row>
    <row r="333" spans="2:5" ht="15">
      <c r="B333" s="30"/>
      <c r="C333" s="75"/>
      <c r="D333" s="76"/>
      <c r="E333" s="75"/>
    </row>
    <row r="334" spans="2:5" ht="15">
      <c r="B334" s="30"/>
      <c r="C334" s="75"/>
      <c r="D334" s="79"/>
      <c r="E334" s="75"/>
    </row>
    <row r="335" spans="2:5" ht="15">
      <c r="B335" s="30"/>
      <c r="C335" s="75"/>
      <c r="D335" s="76"/>
      <c r="E335" s="75"/>
    </row>
    <row r="336" spans="2:5" ht="15">
      <c r="B336" s="30"/>
      <c r="C336" s="75"/>
      <c r="D336" s="76"/>
      <c r="E336" s="75"/>
    </row>
    <row r="337" spans="2:5" ht="15">
      <c r="B337" s="30"/>
      <c r="C337" s="75"/>
      <c r="D337" s="76"/>
      <c r="E337" s="75"/>
    </row>
    <row r="338" spans="2:5" ht="15">
      <c r="B338" s="30"/>
      <c r="C338" s="75"/>
      <c r="D338" s="76"/>
      <c r="E338" s="75"/>
    </row>
    <row r="339" spans="2:5" ht="15">
      <c r="B339" s="30"/>
      <c r="C339" s="75"/>
      <c r="D339" s="76"/>
      <c r="E339" s="75"/>
    </row>
    <row r="340" spans="2:5" ht="15">
      <c r="B340" s="30"/>
      <c r="C340" s="75"/>
      <c r="D340" s="76"/>
      <c r="E340" s="75"/>
    </row>
    <row r="341" spans="2:5" ht="15">
      <c r="B341" s="30"/>
      <c r="C341" s="75"/>
      <c r="D341" s="76"/>
      <c r="E341" s="75"/>
    </row>
    <row r="342" spans="2:5" ht="15">
      <c r="B342" s="30"/>
      <c r="C342" s="75"/>
      <c r="D342" s="76"/>
      <c r="E342" s="75"/>
    </row>
    <row r="343" spans="2:5" ht="15">
      <c r="B343" s="30"/>
      <c r="C343" s="75"/>
      <c r="D343" s="76"/>
      <c r="E343" s="75"/>
    </row>
    <row r="344" spans="2:5" ht="15">
      <c r="B344" s="30"/>
      <c r="C344" s="75"/>
      <c r="D344" s="76"/>
      <c r="E344" s="75"/>
    </row>
    <row r="345" spans="2:5" ht="15">
      <c r="B345" s="30"/>
      <c r="C345" s="75"/>
      <c r="D345" s="80"/>
      <c r="E345" s="75"/>
    </row>
    <row r="346" spans="2:5" ht="15">
      <c r="B346" s="30"/>
      <c r="C346" s="75"/>
      <c r="D346" s="76"/>
      <c r="E346" s="75"/>
    </row>
    <row r="347" spans="2:5" ht="15">
      <c r="B347" s="30"/>
      <c r="C347" s="75"/>
      <c r="D347" s="76"/>
      <c r="E347" s="75"/>
    </row>
    <row r="348" spans="2:5" ht="15.75" thickBot="1">
      <c r="B348" s="31"/>
      <c r="C348" s="75"/>
      <c r="D348" s="81"/>
      <c r="E348" s="75"/>
    </row>
    <row r="349" spans="2:5" ht="15" thickBot="1">
      <c r="B349" s="82" t="s">
        <v>49</v>
      </c>
      <c r="C349" s="83">
        <f>SUM(C325:C348)</f>
        <v>0</v>
      </c>
      <c r="D349" s="84"/>
      <c r="E349" s="85">
        <f>SUM(E325:E348)</f>
        <v>160</v>
      </c>
    </row>
    <row r="350" spans="2:5" ht="21" thickBot="1">
      <c r="B350" s="82" t="s">
        <v>50</v>
      </c>
      <c r="C350" s="85">
        <f>+C321+C349</f>
        <v>2226.6</v>
      </c>
      <c r="D350" s="84"/>
      <c r="E350" s="86">
        <f>+(C321+C349)-E349</f>
        <v>2066.6</v>
      </c>
    </row>
    <row r="354" spans="2:5" ht="20.25">
      <c r="C354" s="87" t="s">
        <v>35</v>
      </c>
      <c r="E354" s="57">
        <f>E319+1</f>
        <v>42440</v>
      </c>
    </row>
    <row r="355" spans="2:5" ht="15.75" thickBot="1">
      <c r="D355" s="58"/>
      <c r="E355" s="59"/>
    </row>
    <row r="356" spans="2:5" ht="18.75" thickBot="1">
      <c r="B356" s="60" t="s">
        <v>36</v>
      </c>
      <c r="C356" s="61">
        <f>E350</f>
        <v>2066.6</v>
      </c>
      <c r="D356" s="62"/>
      <c r="E356" s="63" t="s">
        <v>37</v>
      </c>
    </row>
    <row r="357" spans="2:5" ht="13.5" thickBot="1">
      <c r="B357" s="64" t="s">
        <v>38</v>
      </c>
      <c r="C357" s="65"/>
      <c r="D357" s="66" t="s">
        <v>39</v>
      </c>
      <c r="E357" s="67"/>
    </row>
    <row r="358" spans="2:5" ht="13.5" thickBot="1">
      <c r="B358" s="68"/>
      <c r="C358" s="69" t="s">
        <v>40</v>
      </c>
      <c r="D358" s="70" t="s">
        <v>41</v>
      </c>
      <c r="E358" s="69"/>
    </row>
    <row r="359" spans="2:5" ht="14.25" thickTop="1" thickBot="1">
      <c r="B359" s="71" t="s">
        <v>41</v>
      </c>
      <c r="C359" s="72"/>
      <c r="D359" s="73"/>
      <c r="E359" s="72"/>
    </row>
    <row r="360" spans="2:5" ht="15">
      <c r="B360" s="74" t="s">
        <v>44</v>
      </c>
      <c r="C360" s="119">
        <v>75.599999999999994</v>
      </c>
      <c r="D360" s="76"/>
      <c r="E360" s="112"/>
    </row>
    <row r="361" spans="2:5" ht="15">
      <c r="B361" s="74" t="s">
        <v>45</v>
      </c>
      <c r="C361" s="119">
        <v>59.4</v>
      </c>
      <c r="D361" s="76"/>
      <c r="E361" s="75"/>
    </row>
    <row r="362" spans="2:5" ht="15">
      <c r="B362" s="74" t="s">
        <v>46</v>
      </c>
      <c r="C362" s="75"/>
      <c r="D362" s="76"/>
      <c r="E362" s="75"/>
    </row>
    <row r="363" spans="2:5" ht="15">
      <c r="B363" s="74" t="s">
        <v>47</v>
      </c>
      <c r="C363" s="75"/>
      <c r="D363" s="76"/>
      <c r="E363" s="75"/>
    </row>
    <row r="364" spans="2:5" ht="15">
      <c r="B364" s="74" t="s">
        <v>48</v>
      </c>
      <c r="C364" s="75"/>
      <c r="D364" s="76"/>
      <c r="E364" s="75"/>
    </row>
    <row r="365" spans="2:5" ht="15">
      <c r="B365" s="76"/>
      <c r="C365" s="75"/>
      <c r="D365" s="76"/>
      <c r="E365" s="75"/>
    </row>
    <row r="366" spans="2:5" ht="15">
      <c r="B366" s="77"/>
      <c r="C366" s="75"/>
      <c r="D366" s="78"/>
      <c r="E366" s="75"/>
    </row>
    <row r="367" spans="2:5" ht="15">
      <c r="B367" s="30"/>
      <c r="C367" s="75"/>
      <c r="D367" s="76"/>
      <c r="E367" s="75"/>
    </row>
    <row r="368" spans="2:5" ht="15">
      <c r="B368" s="30"/>
      <c r="C368" s="75"/>
      <c r="D368" s="76"/>
      <c r="E368" s="75"/>
    </row>
    <row r="369" spans="2:5" ht="15">
      <c r="B369" s="30"/>
      <c r="C369" s="75"/>
      <c r="D369" s="79"/>
      <c r="E369" s="75"/>
    </row>
    <row r="370" spans="2:5" ht="15">
      <c r="B370" s="30"/>
      <c r="C370" s="75"/>
      <c r="D370" s="76"/>
      <c r="E370" s="75"/>
    </row>
    <row r="371" spans="2:5" ht="15">
      <c r="B371" s="30"/>
      <c r="C371" s="75"/>
      <c r="D371" s="76"/>
      <c r="E371" s="75"/>
    </row>
    <row r="372" spans="2:5" ht="15">
      <c r="B372" s="30"/>
      <c r="C372" s="75"/>
      <c r="D372" s="76"/>
      <c r="E372" s="75"/>
    </row>
    <row r="373" spans="2:5" ht="15">
      <c r="B373" s="30"/>
      <c r="C373" s="75"/>
      <c r="D373" s="76"/>
      <c r="E373" s="75"/>
    </row>
    <row r="374" spans="2:5" ht="15">
      <c r="B374" s="30"/>
      <c r="C374" s="75"/>
      <c r="D374" s="76"/>
      <c r="E374" s="75"/>
    </row>
    <row r="375" spans="2:5" ht="15">
      <c r="B375" s="30"/>
      <c r="C375" s="75"/>
      <c r="D375" s="76"/>
      <c r="E375" s="75"/>
    </row>
    <row r="376" spans="2:5" ht="15">
      <c r="B376" s="30"/>
      <c r="C376" s="75"/>
      <c r="D376" s="76"/>
      <c r="E376" s="75"/>
    </row>
    <row r="377" spans="2:5" ht="15">
      <c r="B377" s="30"/>
      <c r="C377" s="75"/>
      <c r="D377" s="76"/>
      <c r="E377" s="75"/>
    </row>
    <row r="378" spans="2:5" ht="15">
      <c r="B378" s="30"/>
      <c r="C378" s="75"/>
      <c r="D378" s="76"/>
      <c r="E378" s="75"/>
    </row>
    <row r="379" spans="2:5" ht="15">
      <c r="B379" s="30"/>
      <c r="C379" s="75"/>
      <c r="D379" s="76"/>
      <c r="E379" s="75"/>
    </row>
    <row r="380" spans="2:5" ht="15">
      <c r="B380" s="30"/>
      <c r="C380" s="75"/>
      <c r="D380" s="80"/>
      <c r="E380" s="75"/>
    </row>
    <row r="381" spans="2:5" ht="15">
      <c r="B381" s="30"/>
      <c r="C381" s="75"/>
      <c r="D381" s="76"/>
      <c r="E381" s="75"/>
    </row>
    <row r="382" spans="2:5" ht="15">
      <c r="B382" s="30"/>
      <c r="C382" s="75"/>
      <c r="D382" s="76"/>
      <c r="E382" s="75"/>
    </row>
    <row r="383" spans="2:5" ht="15.75" thickBot="1">
      <c r="B383" s="31"/>
      <c r="C383" s="75"/>
      <c r="D383" s="81"/>
      <c r="E383" s="75"/>
    </row>
    <row r="384" spans="2:5" ht="15" thickBot="1">
      <c r="B384" s="82" t="s">
        <v>49</v>
      </c>
      <c r="C384" s="83">
        <f>SUM(C360:C383)</f>
        <v>135</v>
      </c>
      <c r="D384" s="84"/>
      <c r="E384" s="85">
        <f>SUM(E360:E383)</f>
        <v>0</v>
      </c>
    </row>
    <row r="385" spans="2:5" ht="21" thickBot="1">
      <c r="B385" s="82" t="s">
        <v>50</v>
      </c>
      <c r="C385" s="85">
        <f>+C356+C384</f>
        <v>2201.6</v>
      </c>
      <c r="D385" s="84"/>
      <c r="E385" s="86">
        <f>+(C356+C384)-E384</f>
        <v>2201.6</v>
      </c>
    </row>
    <row r="389" spans="2:5" ht="20.25">
      <c r="C389" s="87" t="s">
        <v>35</v>
      </c>
      <c r="E389" s="57">
        <f>E354+1</f>
        <v>42441</v>
      </c>
    </row>
    <row r="390" spans="2:5" ht="15.75" thickBot="1">
      <c r="D390" s="58"/>
      <c r="E390" s="59"/>
    </row>
    <row r="391" spans="2:5" ht="18.75" thickBot="1">
      <c r="B391" s="60" t="s">
        <v>36</v>
      </c>
      <c r="C391" s="61">
        <f>E385</f>
        <v>2201.6</v>
      </c>
      <c r="D391" s="62"/>
      <c r="E391" s="63" t="s">
        <v>37</v>
      </c>
    </row>
    <row r="392" spans="2:5" ht="13.5" thickBot="1">
      <c r="B392" s="64" t="s">
        <v>38</v>
      </c>
      <c r="C392" s="65"/>
      <c r="D392" s="66" t="s">
        <v>39</v>
      </c>
      <c r="E392" s="67"/>
    </row>
    <row r="393" spans="2:5" ht="13.5" thickBot="1">
      <c r="B393" s="68"/>
      <c r="C393" s="69" t="s">
        <v>40</v>
      </c>
      <c r="D393" s="70" t="s">
        <v>41</v>
      </c>
      <c r="E393" s="69"/>
    </row>
    <row r="394" spans="2:5" ht="14.25" thickTop="1" thickBot="1">
      <c r="B394" s="71" t="s">
        <v>41</v>
      </c>
      <c r="C394" s="72"/>
      <c r="D394" s="73"/>
      <c r="E394" s="72"/>
    </row>
    <row r="395" spans="2:5" ht="15">
      <c r="B395" s="74" t="s">
        <v>44</v>
      </c>
      <c r="C395" s="119">
        <v>88.8</v>
      </c>
      <c r="D395" s="122" t="s">
        <v>86</v>
      </c>
      <c r="E395" s="119">
        <v>800</v>
      </c>
    </row>
    <row r="396" spans="2:5" ht="15">
      <c r="B396" s="74" t="s">
        <v>45</v>
      </c>
      <c r="C396" s="75"/>
      <c r="D396" s="122" t="s">
        <v>67</v>
      </c>
      <c r="E396" s="119">
        <v>50</v>
      </c>
    </row>
    <row r="397" spans="2:5" ht="15">
      <c r="B397" s="74" t="s">
        <v>46</v>
      </c>
      <c r="C397" s="75"/>
      <c r="D397" s="122" t="s">
        <v>105</v>
      </c>
      <c r="E397" s="119">
        <v>20</v>
      </c>
    </row>
    <row r="398" spans="2:5" ht="15">
      <c r="B398" s="74" t="s">
        <v>47</v>
      </c>
      <c r="C398" s="75"/>
      <c r="D398" s="122" t="s">
        <v>88</v>
      </c>
      <c r="E398" s="119">
        <v>300</v>
      </c>
    </row>
    <row r="399" spans="2:5" ht="15">
      <c r="B399" s="74" t="s">
        <v>48</v>
      </c>
      <c r="C399" s="75"/>
      <c r="D399" s="122"/>
      <c r="E399" s="119"/>
    </row>
    <row r="400" spans="2:5" ht="15">
      <c r="B400" s="76"/>
      <c r="C400" s="75"/>
      <c r="D400" s="76"/>
      <c r="E400" s="75"/>
    </row>
    <row r="401" spans="2:5" ht="15">
      <c r="B401" s="77"/>
      <c r="C401" s="75"/>
      <c r="D401" s="78"/>
      <c r="E401" s="75"/>
    </row>
    <row r="402" spans="2:5" ht="15">
      <c r="B402" s="30"/>
      <c r="C402" s="75"/>
      <c r="D402" s="76"/>
      <c r="E402" s="75"/>
    </row>
    <row r="403" spans="2:5" ht="15">
      <c r="B403" s="30"/>
      <c r="C403" s="75"/>
      <c r="D403" s="76"/>
      <c r="E403" s="75"/>
    </row>
    <row r="404" spans="2:5" ht="15">
      <c r="B404" s="30"/>
      <c r="C404" s="75"/>
      <c r="D404" s="79"/>
      <c r="E404" s="75"/>
    </row>
    <row r="405" spans="2:5" ht="15">
      <c r="B405" s="30"/>
      <c r="C405" s="75"/>
      <c r="D405" s="76"/>
      <c r="E405" s="75"/>
    </row>
    <row r="406" spans="2:5" ht="15">
      <c r="B406" s="30"/>
      <c r="C406" s="75"/>
      <c r="D406" s="76"/>
      <c r="E406" s="75"/>
    </row>
    <row r="407" spans="2:5" ht="15">
      <c r="B407" s="30"/>
      <c r="C407" s="75"/>
      <c r="D407" s="76"/>
      <c r="E407" s="75"/>
    </row>
    <row r="408" spans="2:5" ht="15">
      <c r="B408" s="30"/>
      <c r="C408" s="75"/>
      <c r="D408" s="76"/>
      <c r="E408" s="75"/>
    </row>
    <row r="409" spans="2:5" ht="15">
      <c r="B409" s="30"/>
      <c r="C409" s="75"/>
      <c r="D409" s="76"/>
      <c r="E409" s="75"/>
    </row>
    <row r="410" spans="2:5" ht="15">
      <c r="B410" s="30"/>
      <c r="C410" s="75"/>
      <c r="D410" s="76"/>
      <c r="E410" s="75"/>
    </row>
    <row r="411" spans="2:5" ht="15">
      <c r="B411" s="30"/>
      <c r="C411" s="75"/>
      <c r="D411" s="76"/>
      <c r="E411" s="75"/>
    </row>
    <row r="412" spans="2:5" ht="15">
      <c r="B412" s="30"/>
      <c r="C412" s="75"/>
      <c r="D412" s="76"/>
      <c r="E412" s="75"/>
    </row>
    <row r="413" spans="2:5" ht="15">
      <c r="B413" s="30"/>
      <c r="C413" s="75"/>
      <c r="D413" s="76"/>
      <c r="E413" s="75"/>
    </row>
    <row r="414" spans="2:5" ht="15">
      <c r="B414" s="30"/>
      <c r="C414" s="75"/>
      <c r="D414" s="76"/>
      <c r="E414" s="75"/>
    </row>
    <row r="415" spans="2:5" ht="15">
      <c r="B415" s="30"/>
      <c r="C415" s="75"/>
      <c r="D415" s="80"/>
      <c r="E415" s="75"/>
    </row>
    <row r="416" spans="2:5" ht="15">
      <c r="B416" s="30"/>
      <c r="C416" s="75"/>
      <c r="D416" s="76"/>
      <c r="E416" s="75"/>
    </row>
    <row r="417" spans="2:5" ht="15">
      <c r="B417" s="30"/>
      <c r="C417" s="75"/>
      <c r="D417" s="76"/>
      <c r="E417" s="75"/>
    </row>
    <row r="418" spans="2:5" ht="15.75" thickBot="1">
      <c r="B418" s="31"/>
      <c r="C418" s="75"/>
      <c r="D418" s="81"/>
      <c r="E418" s="75"/>
    </row>
    <row r="419" spans="2:5" ht="15" thickBot="1">
      <c r="B419" s="82" t="s">
        <v>49</v>
      </c>
      <c r="C419" s="83">
        <f>SUM(C395:C418)</f>
        <v>88.8</v>
      </c>
      <c r="D419" s="84"/>
      <c r="E419" s="85">
        <f>SUM(E395:E418)</f>
        <v>1170</v>
      </c>
    </row>
    <row r="420" spans="2:5" ht="21" thickBot="1">
      <c r="B420" s="82" t="s">
        <v>50</v>
      </c>
      <c r="C420" s="85">
        <f>+C391+C419</f>
        <v>2290.4</v>
      </c>
      <c r="D420" s="84"/>
      <c r="E420" s="86">
        <f>+(C391+C419)-E419</f>
        <v>1120.4000000000001</v>
      </c>
    </row>
    <row r="424" spans="2:5" ht="20.25">
      <c r="C424" s="87" t="s">
        <v>35</v>
      </c>
      <c r="E424" s="57">
        <f>E389+1</f>
        <v>42442</v>
      </c>
    </row>
    <row r="425" spans="2:5" ht="15.75" thickBot="1">
      <c r="D425" s="58"/>
      <c r="E425" s="59"/>
    </row>
    <row r="426" spans="2:5" ht="18.75" thickBot="1">
      <c r="B426" s="60" t="s">
        <v>36</v>
      </c>
      <c r="C426" s="61">
        <f>E420</f>
        <v>1120.4000000000001</v>
      </c>
      <c r="D426" s="62"/>
      <c r="E426" s="63" t="s">
        <v>37</v>
      </c>
    </row>
    <row r="427" spans="2:5" ht="13.5" thickBot="1">
      <c r="B427" s="64" t="s">
        <v>38</v>
      </c>
      <c r="C427" s="65"/>
      <c r="D427" s="66" t="s">
        <v>39</v>
      </c>
      <c r="E427" s="67"/>
    </row>
    <row r="428" spans="2:5" ht="13.5" thickBot="1">
      <c r="B428" s="68"/>
      <c r="C428" s="69" t="s">
        <v>40</v>
      </c>
      <c r="D428" s="70" t="s">
        <v>41</v>
      </c>
      <c r="E428" s="69"/>
    </row>
    <row r="429" spans="2:5" ht="14.25" thickTop="1" thickBot="1">
      <c r="B429" s="71" t="s">
        <v>41</v>
      </c>
      <c r="C429" s="72"/>
      <c r="D429" s="73"/>
      <c r="E429" s="72"/>
    </row>
    <row r="430" spans="2:5" ht="15">
      <c r="B430" s="74" t="s">
        <v>44</v>
      </c>
      <c r="C430" s="75"/>
      <c r="D430" s="76"/>
      <c r="E430" s="75"/>
    </row>
    <row r="431" spans="2:5" ht="15">
      <c r="B431" s="74" t="s">
        <v>45</v>
      </c>
      <c r="C431" s="75"/>
      <c r="D431" s="76"/>
      <c r="E431" s="75"/>
    </row>
    <row r="432" spans="2:5" ht="15">
      <c r="B432" s="74" t="s">
        <v>46</v>
      </c>
      <c r="C432" s="75"/>
      <c r="D432" s="76"/>
      <c r="E432" s="75"/>
    </row>
    <row r="433" spans="2:5" ht="15">
      <c r="B433" s="74" t="s">
        <v>47</v>
      </c>
      <c r="C433" s="75"/>
      <c r="D433" s="76"/>
      <c r="E433" s="75"/>
    </row>
    <row r="434" spans="2:5" ht="15">
      <c r="B434" s="74" t="s">
        <v>48</v>
      </c>
      <c r="C434" s="75"/>
      <c r="D434" s="76"/>
      <c r="E434" s="75"/>
    </row>
    <row r="435" spans="2:5" ht="15">
      <c r="B435" s="76"/>
      <c r="C435" s="75"/>
      <c r="D435" s="76"/>
      <c r="E435" s="75"/>
    </row>
    <row r="436" spans="2:5" ht="15">
      <c r="B436" s="77"/>
      <c r="C436" s="75"/>
      <c r="D436" s="78"/>
      <c r="E436" s="75"/>
    </row>
    <row r="437" spans="2:5" ht="15">
      <c r="B437" s="30"/>
      <c r="C437" s="75"/>
      <c r="D437" s="76"/>
      <c r="E437" s="75"/>
    </row>
    <row r="438" spans="2:5" ht="15">
      <c r="B438" s="30"/>
      <c r="C438" s="75"/>
      <c r="D438" s="76"/>
      <c r="E438" s="75"/>
    </row>
    <row r="439" spans="2:5" ht="15">
      <c r="B439" s="30"/>
      <c r="C439" s="75"/>
      <c r="D439" s="79"/>
      <c r="E439" s="75"/>
    </row>
    <row r="440" spans="2:5" ht="15">
      <c r="B440" s="30"/>
      <c r="C440" s="75"/>
      <c r="D440" s="76"/>
      <c r="E440" s="75"/>
    </row>
    <row r="441" spans="2:5" ht="15">
      <c r="B441" s="30"/>
      <c r="C441" s="75"/>
      <c r="D441" s="76"/>
      <c r="E441" s="75"/>
    </row>
    <row r="442" spans="2:5" ht="15">
      <c r="B442" s="30"/>
      <c r="C442" s="75"/>
      <c r="D442" s="76"/>
      <c r="E442" s="75"/>
    </row>
    <row r="443" spans="2:5" ht="15">
      <c r="B443" s="30"/>
      <c r="C443" s="75"/>
      <c r="D443" s="76"/>
      <c r="E443" s="75"/>
    </row>
    <row r="444" spans="2:5" ht="15">
      <c r="B444" s="30"/>
      <c r="C444" s="75"/>
      <c r="D444" s="76"/>
      <c r="E444" s="75"/>
    </row>
    <row r="445" spans="2:5" ht="15">
      <c r="B445" s="30"/>
      <c r="C445" s="75"/>
      <c r="D445" s="76"/>
      <c r="E445" s="75"/>
    </row>
    <row r="446" spans="2:5" ht="15">
      <c r="B446" s="30"/>
      <c r="C446" s="75"/>
      <c r="D446" s="76"/>
      <c r="E446" s="75"/>
    </row>
    <row r="447" spans="2:5" ht="15">
      <c r="B447" s="30"/>
      <c r="C447" s="75"/>
      <c r="D447" s="76"/>
      <c r="E447" s="75"/>
    </row>
    <row r="448" spans="2:5" ht="15">
      <c r="B448" s="30"/>
      <c r="C448" s="75"/>
      <c r="D448" s="76"/>
      <c r="E448" s="75"/>
    </row>
    <row r="449" spans="2:5" ht="15">
      <c r="B449" s="30"/>
      <c r="C449" s="75"/>
      <c r="D449" s="76"/>
      <c r="E449" s="75"/>
    </row>
    <row r="450" spans="2:5" ht="15">
      <c r="B450" s="30"/>
      <c r="C450" s="75"/>
      <c r="D450" s="80"/>
      <c r="E450" s="75"/>
    </row>
    <row r="451" spans="2:5" ht="15">
      <c r="B451" s="30"/>
      <c r="C451" s="75"/>
      <c r="D451" s="76"/>
      <c r="E451" s="75"/>
    </row>
    <row r="452" spans="2:5" ht="15">
      <c r="B452" s="30"/>
      <c r="C452" s="75"/>
      <c r="D452" s="76"/>
      <c r="E452" s="75"/>
    </row>
    <row r="453" spans="2:5" ht="15.75" thickBot="1">
      <c r="B453" s="31"/>
      <c r="C453" s="75"/>
      <c r="D453" s="81"/>
      <c r="E453" s="75"/>
    </row>
    <row r="454" spans="2:5" ht="15" thickBot="1">
      <c r="B454" s="82" t="s">
        <v>49</v>
      </c>
      <c r="C454" s="83">
        <f>SUM(C430:C453)</f>
        <v>0</v>
      </c>
      <c r="D454" s="84"/>
      <c r="E454" s="85">
        <f>SUM(E430:E453)</f>
        <v>0</v>
      </c>
    </row>
    <row r="455" spans="2:5" ht="21" thickBot="1">
      <c r="B455" s="82" t="s">
        <v>50</v>
      </c>
      <c r="C455" s="85">
        <f>+C426+C454</f>
        <v>1120.4000000000001</v>
      </c>
      <c r="D455" s="84"/>
      <c r="E455" s="86">
        <f>+(C426+C454)-E454</f>
        <v>1120.4000000000001</v>
      </c>
    </row>
    <row r="459" spans="2:5" ht="20.25">
      <c r="C459" s="87" t="s">
        <v>35</v>
      </c>
      <c r="E459" s="57">
        <f>E424+1</f>
        <v>42443</v>
      </c>
    </row>
    <row r="460" spans="2:5" ht="15.75" thickBot="1">
      <c r="D460" s="58"/>
      <c r="E460" s="59"/>
    </row>
    <row r="461" spans="2:5" ht="18.75" thickBot="1">
      <c r="B461" s="60" t="s">
        <v>36</v>
      </c>
      <c r="C461" s="61">
        <f>E455</f>
        <v>1120.4000000000001</v>
      </c>
      <c r="D461" s="62"/>
      <c r="E461" s="63" t="s">
        <v>37</v>
      </c>
    </row>
    <row r="462" spans="2:5" ht="13.5" thickBot="1">
      <c r="B462" s="64" t="s">
        <v>38</v>
      </c>
      <c r="C462" s="65"/>
      <c r="D462" s="66" t="s">
        <v>39</v>
      </c>
      <c r="E462" s="67"/>
    </row>
    <row r="463" spans="2:5" ht="13.5" thickBot="1">
      <c r="B463" s="68"/>
      <c r="C463" s="69" t="s">
        <v>40</v>
      </c>
      <c r="D463" s="70" t="s">
        <v>41</v>
      </c>
      <c r="E463" s="69"/>
    </row>
    <row r="464" spans="2:5" ht="14.25" thickTop="1" thickBot="1">
      <c r="B464" s="71" t="s">
        <v>41</v>
      </c>
      <c r="C464" s="72"/>
      <c r="D464" s="73"/>
      <c r="E464" s="72"/>
    </row>
    <row r="465" spans="2:5" ht="15">
      <c r="B465" s="74" t="s">
        <v>44</v>
      </c>
      <c r="C465" s="75"/>
      <c r="D465" s="122" t="s">
        <v>68</v>
      </c>
      <c r="E465" s="119">
        <v>28</v>
      </c>
    </row>
    <row r="466" spans="2:5" ht="15">
      <c r="B466" s="74" t="s">
        <v>45</v>
      </c>
      <c r="C466" s="75"/>
      <c r="D466" s="122"/>
      <c r="E466" s="119"/>
    </row>
    <row r="467" spans="2:5" ht="15">
      <c r="B467" s="74" t="s">
        <v>46</v>
      </c>
      <c r="C467" s="75"/>
      <c r="D467" s="76"/>
      <c r="E467" s="75"/>
    </row>
    <row r="468" spans="2:5" ht="15">
      <c r="B468" s="74" t="s">
        <v>47</v>
      </c>
      <c r="C468" s="75"/>
      <c r="D468" s="76"/>
      <c r="E468" s="75"/>
    </row>
    <row r="469" spans="2:5" ht="15">
      <c r="B469" s="74" t="s">
        <v>48</v>
      </c>
      <c r="C469" s="75"/>
      <c r="D469" s="76"/>
      <c r="E469" s="75"/>
    </row>
    <row r="470" spans="2:5" ht="15">
      <c r="B470" s="76"/>
      <c r="C470" s="75"/>
      <c r="D470" s="76"/>
      <c r="E470" s="75"/>
    </row>
    <row r="471" spans="2:5" ht="15">
      <c r="B471" s="77"/>
      <c r="C471" s="75"/>
      <c r="D471" s="78"/>
      <c r="E471" s="75"/>
    </row>
    <row r="472" spans="2:5" ht="15">
      <c r="B472" s="30"/>
      <c r="C472" s="75"/>
      <c r="D472" s="76"/>
      <c r="E472" s="75"/>
    </row>
    <row r="473" spans="2:5" ht="15">
      <c r="B473" s="30"/>
      <c r="C473" s="75"/>
      <c r="D473" s="76"/>
      <c r="E473" s="75"/>
    </row>
    <row r="474" spans="2:5" ht="15">
      <c r="B474" s="30"/>
      <c r="C474" s="75"/>
      <c r="D474" s="79"/>
      <c r="E474" s="75"/>
    </row>
    <row r="475" spans="2:5" ht="15">
      <c r="B475" s="30"/>
      <c r="C475" s="75"/>
      <c r="D475" s="76"/>
      <c r="E475" s="75"/>
    </row>
    <row r="476" spans="2:5" ht="15">
      <c r="B476" s="30"/>
      <c r="C476" s="75"/>
      <c r="D476" s="76"/>
      <c r="E476" s="75"/>
    </row>
    <row r="477" spans="2:5" ht="15">
      <c r="B477" s="30"/>
      <c r="C477" s="75"/>
      <c r="D477" s="76"/>
      <c r="E477" s="75"/>
    </row>
    <row r="478" spans="2:5" ht="15">
      <c r="B478" s="30"/>
      <c r="C478" s="75"/>
      <c r="D478" s="76"/>
      <c r="E478" s="75"/>
    </row>
    <row r="479" spans="2:5" ht="15">
      <c r="B479" s="30"/>
      <c r="C479" s="75"/>
      <c r="D479" s="76"/>
      <c r="E479" s="75"/>
    </row>
    <row r="480" spans="2:5" ht="15">
      <c r="B480" s="30"/>
      <c r="C480" s="75"/>
      <c r="D480" s="76"/>
      <c r="E480" s="75"/>
    </row>
    <row r="481" spans="2:5" ht="15">
      <c r="B481" s="30"/>
      <c r="C481" s="75"/>
      <c r="D481" s="76"/>
      <c r="E481" s="75"/>
    </row>
    <row r="482" spans="2:5" ht="15">
      <c r="B482" s="30"/>
      <c r="C482" s="75"/>
      <c r="D482" s="76"/>
      <c r="E482" s="75"/>
    </row>
    <row r="483" spans="2:5" ht="15">
      <c r="B483" s="30"/>
      <c r="C483" s="75"/>
      <c r="D483" s="76"/>
      <c r="E483" s="75"/>
    </row>
    <row r="484" spans="2:5" ht="15">
      <c r="B484" s="30"/>
      <c r="C484" s="75"/>
      <c r="D484" s="76"/>
      <c r="E484" s="75"/>
    </row>
    <row r="485" spans="2:5" ht="15">
      <c r="B485" s="30"/>
      <c r="C485" s="75"/>
      <c r="D485" s="80"/>
      <c r="E485" s="75"/>
    </row>
    <row r="486" spans="2:5" ht="15">
      <c r="B486" s="30"/>
      <c r="C486" s="75"/>
      <c r="D486" s="76"/>
      <c r="E486" s="75"/>
    </row>
    <row r="487" spans="2:5" ht="15">
      <c r="B487" s="30"/>
      <c r="C487" s="75"/>
      <c r="D487" s="76"/>
      <c r="E487" s="75"/>
    </row>
    <row r="488" spans="2:5" ht="15.75" thickBot="1">
      <c r="B488" s="31"/>
      <c r="C488" s="75"/>
      <c r="D488" s="81"/>
      <c r="E488" s="75"/>
    </row>
    <row r="489" spans="2:5" ht="15" thickBot="1">
      <c r="B489" s="82" t="s">
        <v>49</v>
      </c>
      <c r="C489" s="83">
        <f>SUM(C465:C488)</f>
        <v>0</v>
      </c>
      <c r="D489" s="84"/>
      <c r="E489" s="85">
        <f>SUM(E465:E488)</f>
        <v>28</v>
      </c>
    </row>
    <row r="490" spans="2:5" ht="21" thickBot="1">
      <c r="B490" s="82" t="s">
        <v>50</v>
      </c>
      <c r="C490" s="85">
        <f>+C461+C489</f>
        <v>1120.4000000000001</v>
      </c>
      <c r="D490" s="84"/>
      <c r="E490" s="86">
        <f>+(C461+C489)-E489</f>
        <v>1092.4000000000001</v>
      </c>
    </row>
    <row r="494" spans="2:5" ht="20.25">
      <c r="C494" s="87" t="s">
        <v>35</v>
      </c>
      <c r="E494" s="57">
        <f>E459+1</f>
        <v>42444</v>
      </c>
    </row>
    <row r="495" spans="2:5" ht="15.75" thickBot="1">
      <c r="D495" s="58"/>
      <c r="E495" s="59"/>
    </row>
    <row r="496" spans="2:5" ht="18.75" thickBot="1">
      <c r="B496" s="60" t="s">
        <v>36</v>
      </c>
      <c r="C496" s="61">
        <f>E490</f>
        <v>1092.4000000000001</v>
      </c>
      <c r="D496" s="62"/>
      <c r="E496" s="63" t="s">
        <v>37</v>
      </c>
    </row>
    <row r="497" spans="2:5" ht="13.5" thickBot="1">
      <c r="B497" s="64" t="s">
        <v>38</v>
      </c>
      <c r="C497" s="65"/>
      <c r="D497" s="66" t="s">
        <v>39</v>
      </c>
      <c r="E497" s="67"/>
    </row>
    <row r="498" spans="2:5" ht="13.5" thickBot="1">
      <c r="B498" s="68"/>
      <c r="C498" s="69" t="s">
        <v>40</v>
      </c>
      <c r="D498" s="70" t="s">
        <v>41</v>
      </c>
      <c r="E498" s="69"/>
    </row>
    <row r="499" spans="2:5" ht="14.25" thickTop="1" thickBot="1">
      <c r="B499" s="71" t="s">
        <v>41</v>
      </c>
      <c r="C499" s="72"/>
      <c r="D499" s="73"/>
      <c r="E499" s="72"/>
    </row>
    <row r="500" spans="2:5" ht="15">
      <c r="B500" s="74" t="s">
        <v>44</v>
      </c>
      <c r="C500" s="119">
        <v>50</v>
      </c>
      <c r="D500" s="122" t="s">
        <v>85</v>
      </c>
      <c r="E500" s="119">
        <v>20</v>
      </c>
    </row>
    <row r="501" spans="2:5" ht="15">
      <c r="B501" s="74" t="s">
        <v>45</v>
      </c>
      <c r="C501" s="75"/>
      <c r="D501" s="76"/>
      <c r="E501" s="75"/>
    </row>
    <row r="502" spans="2:5" ht="15">
      <c r="B502" s="74" t="s">
        <v>46</v>
      </c>
      <c r="C502" s="75"/>
      <c r="D502" s="76"/>
      <c r="E502" s="75"/>
    </row>
    <row r="503" spans="2:5" ht="15">
      <c r="B503" s="74" t="s">
        <v>47</v>
      </c>
      <c r="C503" s="75"/>
      <c r="D503" s="76"/>
      <c r="E503" s="75"/>
    </row>
    <row r="504" spans="2:5" ht="15">
      <c r="B504" s="74" t="s">
        <v>48</v>
      </c>
      <c r="C504" s="75"/>
      <c r="D504" s="76"/>
      <c r="E504" s="75"/>
    </row>
    <row r="505" spans="2:5" ht="15">
      <c r="B505" s="76"/>
      <c r="C505" s="75"/>
      <c r="D505" s="76"/>
      <c r="E505" s="75"/>
    </row>
    <row r="506" spans="2:5" ht="15">
      <c r="B506" s="77"/>
      <c r="C506" s="75"/>
      <c r="D506" s="78"/>
      <c r="E506" s="75"/>
    </row>
    <row r="507" spans="2:5" ht="15">
      <c r="B507" s="30"/>
      <c r="C507" s="75"/>
      <c r="D507" s="76"/>
      <c r="E507" s="75"/>
    </row>
    <row r="508" spans="2:5" ht="15">
      <c r="B508" s="30"/>
      <c r="C508" s="75"/>
      <c r="D508" s="76"/>
      <c r="E508" s="75"/>
    </row>
    <row r="509" spans="2:5" ht="15">
      <c r="B509" s="30"/>
      <c r="C509" s="75"/>
      <c r="D509" s="76"/>
      <c r="E509" s="75"/>
    </row>
    <row r="510" spans="2:5" ht="15">
      <c r="B510" s="30"/>
      <c r="C510" s="75"/>
      <c r="D510" s="76"/>
      <c r="E510" s="75"/>
    </row>
    <row r="511" spans="2:5" ht="15">
      <c r="B511" s="30"/>
      <c r="C511" s="75"/>
      <c r="D511" s="76"/>
      <c r="E511" s="75"/>
    </row>
    <row r="512" spans="2:5" ht="15">
      <c r="B512" s="30"/>
      <c r="C512" s="75"/>
      <c r="D512" s="76"/>
      <c r="E512" s="75"/>
    </row>
    <row r="513" spans="2:5" ht="15">
      <c r="B513" s="30"/>
      <c r="C513" s="75"/>
      <c r="D513" s="76"/>
      <c r="E513" s="75"/>
    </row>
    <row r="514" spans="2:5" ht="15">
      <c r="B514" s="30"/>
      <c r="C514" s="75"/>
      <c r="D514" s="76"/>
      <c r="E514" s="75"/>
    </row>
    <row r="515" spans="2:5" ht="15">
      <c r="B515" s="30"/>
      <c r="C515" s="75"/>
      <c r="D515" s="76"/>
      <c r="E515" s="75"/>
    </row>
    <row r="516" spans="2:5" ht="15">
      <c r="B516" s="30"/>
      <c r="C516" s="75"/>
      <c r="D516" s="76"/>
      <c r="E516" s="75"/>
    </row>
    <row r="517" spans="2:5" ht="15">
      <c r="B517" s="30"/>
      <c r="C517" s="75"/>
      <c r="D517" s="76"/>
      <c r="E517" s="75"/>
    </row>
    <row r="518" spans="2:5" ht="15">
      <c r="B518" s="30"/>
      <c r="C518" s="75"/>
      <c r="D518" s="76"/>
      <c r="E518" s="75"/>
    </row>
    <row r="519" spans="2:5" ht="15">
      <c r="B519" s="30"/>
      <c r="C519" s="75"/>
      <c r="D519" s="76"/>
      <c r="E519" s="75"/>
    </row>
    <row r="520" spans="2:5" ht="15">
      <c r="B520" s="30"/>
      <c r="C520" s="75"/>
      <c r="D520" s="80"/>
      <c r="E520" s="75"/>
    </row>
    <row r="521" spans="2:5" ht="15">
      <c r="B521" s="30"/>
      <c r="C521" s="75"/>
      <c r="D521" s="76"/>
      <c r="E521" s="75"/>
    </row>
    <row r="522" spans="2:5" ht="15">
      <c r="B522" s="30"/>
      <c r="C522" s="75"/>
      <c r="D522" s="76"/>
      <c r="E522" s="75"/>
    </row>
    <row r="523" spans="2:5" ht="15.75" thickBot="1">
      <c r="B523" s="31"/>
      <c r="C523" s="75"/>
      <c r="D523" s="81"/>
      <c r="E523" s="75"/>
    </row>
    <row r="524" spans="2:5" ht="15" thickBot="1">
      <c r="B524" s="82" t="s">
        <v>49</v>
      </c>
      <c r="C524" s="83">
        <f>SUM(C500:C523)</f>
        <v>50</v>
      </c>
      <c r="D524" s="84"/>
      <c r="E524" s="85">
        <f>SUM(E500:E523)</f>
        <v>20</v>
      </c>
    </row>
    <row r="525" spans="2:5" ht="21" thickBot="1">
      <c r="B525" s="82" t="s">
        <v>50</v>
      </c>
      <c r="C525" s="85">
        <f>+C496+C524</f>
        <v>1142.4000000000001</v>
      </c>
      <c r="D525" s="84"/>
      <c r="E525" s="86">
        <f>+(C496+C524)-E524</f>
        <v>1122.4000000000001</v>
      </c>
    </row>
    <row r="529" spans="2:5" ht="20.25">
      <c r="C529" s="87" t="s">
        <v>35</v>
      </c>
      <c r="E529" s="57">
        <f>E494+1</f>
        <v>42445</v>
      </c>
    </row>
    <row r="530" spans="2:5" ht="15.75" thickBot="1">
      <c r="D530" s="58"/>
      <c r="E530" s="59"/>
    </row>
    <row r="531" spans="2:5" ht="18.75" thickBot="1">
      <c r="B531" s="60" t="s">
        <v>36</v>
      </c>
      <c r="C531" s="61">
        <f>E525</f>
        <v>1122.4000000000001</v>
      </c>
      <c r="D531" s="62"/>
      <c r="E531" s="63" t="s">
        <v>37</v>
      </c>
    </row>
    <row r="532" spans="2:5" ht="13.5" thickBot="1">
      <c r="B532" s="64" t="s">
        <v>38</v>
      </c>
      <c r="C532" s="65"/>
      <c r="D532" s="66" t="s">
        <v>39</v>
      </c>
      <c r="E532" s="67"/>
    </row>
    <row r="533" spans="2:5" ht="13.5" thickBot="1">
      <c r="B533" s="68"/>
      <c r="C533" s="69" t="s">
        <v>40</v>
      </c>
      <c r="D533" s="70" t="s">
        <v>41</v>
      </c>
      <c r="E533" s="69"/>
    </row>
    <row r="534" spans="2:5" ht="14.25" thickTop="1" thickBot="1">
      <c r="B534" s="71" t="s">
        <v>41</v>
      </c>
      <c r="C534" s="72"/>
      <c r="D534" s="73"/>
      <c r="E534" s="72"/>
    </row>
    <row r="535" spans="2:5" ht="15">
      <c r="B535" s="74" t="s">
        <v>44</v>
      </c>
      <c r="C535" s="75"/>
      <c r="D535" s="122" t="s">
        <v>106</v>
      </c>
      <c r="E535" s="119">
        <v>1.6</v>
      </c>
    </row>
    <row r="536" spans="2:5" ht="15">
      <c r="B536" s="74" t="s">
        <v>45</v>
      </c>
      <c r="C536" s="75"/>
      <c r="D536" s="122" t="s">
        <v>73</v>
      </c>
      <c r="E536" s="119">
        <v>1.5</v>
      </c>
    </row>
    <row r="537" spans="2:5" ht="15">
      <c r="B537" s="74" t="s">
        <v>46</v>
      </c>
      <c r="C537" s="75"/>
      <c r="D537" s="122" t="s">
        <v>74</v>
      </c>
      <c r="E537" s="119">
        <v>350</v>
      </c>
    </row>
    <row r="538" spans="2:5" ht="15">
      <c r="B538" s="74" t="s">
        <v>47</v>
      </c>
      <c r="C538" s="75"/>
      <c r="D538" s="76"/>
      <c r="E538" s="75"/>
    </row>
    <row r="539" spans="2:5" ht="15">
      <c r="B539" s="74" t="s">
        <v>48</v>
      </c>
      <c r="C539" s="75"/>
      <c r="D539" s="76"/>
      <c r="E539" s="75"/>
    </row>
    <row r="540" spans="2:5" ht="15">
      <c r="B540" s="76"/>
      <c r="C540" s="75"/>
      <c r="D540" s="76"/>
      <c r="E540" s="75"/>
    </row>
    <row r="541" spans="2:5" ht="15">
      <c r="B541" s="77"/>
      <c r="C541" s="75"/>
      <c r="D541" s="78"/>
      <c r="E541" s="75"/>
    </row>
    <row r="542" spans="2:5" ht="15">
      <c r="B542" s="30"/>
      <c r="C542" s="75"/>
      <c r="D542" s="76"/>
      <c r="E542" s="75"/>
    </row>
    <row r="543" spans="2:5" ht="15">
      <c r="B543" s="30"/>
      <c r="C543" s="75"/>
      <c r="D543" s="76"/>
      <c r="E543" s="75"/>
    </row>
    <row r="544" spans="2:5" ht="15">
      <c r="B544" s="30"/>
      <c r="C544" s="75"/>
      <c r="D544" s="79"/>
      <c r="E544" s="75"/>
    </row>
    <row r="545" spans="2:5" ht="15">
      <c r="B545" s="30"/>
      <c r="C545" s="75"/>
      <c r="D545" s="76"/>
      <c r="E545" s="75"/>
    </row>
    <row r="546" spans="2:5" ht="15">
      <c r="B546" s="30"/>
      <c r="C546" s="75"/>
      <c r="D546" s="76"/>
      <c r="E546" s="75"/>
    </row>
    <row r="547" spans="2:5" ht="15">
      <c r="B547" s="30"/>
      <c r="C547" s="75"/>
      <c r="D547" s="76"/>
      <c r="E547" s="75"/>
    </row>
    <row r="548" spans="2:5" ht="15">
      <c r="B548" s="30"/>
      <c r="C548" s="75"/>
      <c r="D548" s="76"/>
      <c r="E548" s="75"/>
    </row>
    <row r="549" spans="2:5" ht="15">
      <c r="B549" s="30"/>
      <c r="C549" s="75"/>
      <c r="D549" s="76"/>
      <c r="E549" s="75"/>
    </row>
    <row r="550" spans="2:5" ht="15">
      <c r="B550" s="30"/>
      <c r="C550" s="75"/>
      <c r="D550" s="76"/>
      <c r="E550" s="75"/>
    </row>
    <row r="551" spans="2:5" ht="15">
      <c r="B551" s="30"/>
      <c r="C551" s="75"/>
      <c r="D551" s="76"/>
      <c r="E551" s="75"/>
    </row>
    <row r="552" spans="2:5" ht="15">
      <c r="B552" s="30"/>
      <c r="C552" s="75"/>
      <c r="D552" s="76"/>
      <c r="E552" s="75"/>
    </row>
    <row r="553" spans="2:5" ht="15">
      <c r="B553" s="30"/>
      <c r="C553" s="75"/>
      <c r="D553" s="76"/>
      <c r="E553" s="75"/>
    </row>
    <row r="554" spans="2:5" ht="15">
      <c r="B554" s="30"/>
      <c r="C554" s="75"/>
      <c r="D554" s="76"/>
      <c r="E554" s="75"/>
    </row>
    <row r="555" spans="2:5" ht="15">
      <c r="B555" s="30"/>
      <c r="C555" s="75"/>
      <c r="D555" s="80"/>
      <c r="E555" s="75"/>
    </row>
    <row r="556" spans="2:5" ht="15">
      <c r="B556" s="30"/>
      <c r="C556" s="75"/>
      <c r="D556" s="76"/>
      <c r="E556" s="75"/>
    </row>
    <row r="557" spans="2:5" ht="15">
      <c r="B557" s="30"/>
      <c r="C557" s="75"/>
      <c r="D557" s="76"/>
      <c r="E557" s="75"/>
    </row>
    <row r="558" spans="2:5" ht="15.75" thickBot="1">
      <c r="B558" s="31"/>
      <c r="C558" s="75"/>
      <c r="D558" s="81"/>
      <c r="E558" s="75"/>
    </row>
    <row r="559" spans="2:5" ht="15" thickBot="1">
      <c r="B559" s="82" t="s">
        <v>49</v>
      </c>
      <c r="C559" s="83">
        <f>SUM(C535:C558)</f>
        <v>0</v>
      </c>
      <c r="D559" s="84"/>
      <c r="E559" s="85">
        <f>SUM(E535:E558)</f>
        <v>353.1</v>
      </c>
    </row>
    <row r="560" spans="2:5" ht="21" thickBot="1">
      <c r="B560" s="82" t="s">
        <v>50</v>
      </c>
      <c r="C560" s="85">
        <f>+C531+C559</f>
        <v>1122.4000000000001</v>
      </c>
      <c r="D560" s="84"/>
      <c r="E560" s="86">
        <f>+(C531+C559)-E559</f>
        <v>769.30000000000007</v>
      </c>
    </row>
    <row r="564" spans="2:5" ht="20.25">
      <c r="C564" s="87" t="s">
        <v>35</v>
      </c>
      <c r="E564" s="57">
        <f>E529+1</f>
        <v>42446</v>
      </c>
    </row>
    <row r="565" spans="2:5" ht="15.75" thickBot="1">
      <c r="D565" s="58"/>
      <c r="E565" s="59"/>
    </row>
    <row r="566" spans="2:5" ht="18.75" thickBot="1">
      <c r="B566" s="60" t="s">
        <v>36</v>
      </c>
      <c r="C566" s="61">
        <f>E560</f>
        <v>769.30000000000007</v>
      </c>
      <c r="D566" s="62"/>
      <c r="E566" s="63" t="s">
        <v>37</v>
      </c>
    </row>
    <row r="567" spans="2:5" ht="13.5" thickBot="1">
      <c r="B567" s="64" t="s">
        <v>38</v>
      </c>
      <c r="C567" s="65"/>
      <c r="D567" s="66" t="s">
        <v>39</v>
      </c>
      <c r="E567" s="67"/>
    </row>
    <row r="568" spans="2:5" ht="13.5" thickBot="1">
      <c r="B568" s="68"/>
      <c r="C568" s="69" t="s">
        <v>40</v>
      </c>
      <c r="D568" s="70" t="s">
        <v>41</v>
      </c>
      <c r="E568" s="69"/>
    </row>
    <row r="569" spans="2:5" ht="14.25" thickTop="1" thickBot="1">
      <c r="B569" s="71" t="s">
        <v>41</v>
      </c>
      <c r="C569" s="72"/>
      <c r="D569" s="73"/>
      <c r="E569" s="72"/>
    </row>
    <row r="570" spans="2:5" ht="15">
      <c r="B570" s="74" t="s">
        <v>44</v>
      </c>
      <c r="C570" s="75"/>
      <c r="D570" s="122" t="s">
        <v>77</v>
      </c>
      <c r="E570" s="119">
        <v>20</v>
      </c>
    </row>
    <row r="571" spans="2:5" ht="15">
      <c r="B571" s="74" t="s">
        <v>45</v>
      </c>
      <c r="C571" s="75"/>
      <c r="D571" s="76"/>
      <c r="E571" s="75"/>
    </row>
    <row r="572" spans="2:5" ht="15">
      <c r="B572" s="74" t="s">
        <v>46</v>
      </c>
      <c r="C572" s="75"/>
      <c r="D572" s="76"/>
      <c r="E572" s="75"/>
    </row>
    <row r="573" spans="2:5" ht="15">
      <c r="B573" s="74" t="s">
        <v>47</v>
      </c>
      <c r="C573" s="75"/>
      <c r="D573" s="76"/>
      <c r="E573" s="75"/>
    </row>
    <row r="574" spans="2:5" ht="15">
      <c r="B574" s="74" t="s">
        <v>48</v>
      </c>
      <c r="C574" s="75"/>
      <c r="D574" s="76"/>
      <c r="E574" s="75"/>
    </row>
    <row r="575" spans="2:5" ht="15">
      <c r="B575" s="76"/>
      <c r="C575" s="75"/>
      <c r="D575" s="76"/>
      <c r="E575" s="75"/>
    </row>
    <row r="576" spans="2:5" ht="15">
      <c r="B576" s="77"/>
      <c r="C576" s="75"/>
      <c r="D576" s="76"/>
      <c r="E576" s="75"/>
    </row>
    <row r="577" spans="2:5" ht="15">
      <c r="B577" s="30"/>
      <c r="C577" s="75"/>
      <c r="D577" s="76"/>
      <c r="E577" s="75"/>
    </row>
    <row r="578" spans="2:5" ht="15">
      <c r="B578" s="30"/>
      <c r="C578" s="75"/>
      <c r="D578" s="76"/>
      <c r="E578" s="75"/>
    </row>
    <row r="579" spans="2:5" ht="15">
      <c r="B579" s="30"/>
      <c r="C579" s="75"/>
      <c r="D579" s="79"/>
      <c r="E579" s="75"/>
    </row>
    <row r="580" spans="2:5" ht="15">
      <c r="B580" s="30"/>
      <c r="C580" s="75"/>
      <c r="D580" s="76"/>
      <c r="E580" s="75"/>
    </row>
    <row r="581" spans="2:5" ht="15">
      <c r="B581" s="30"/>
      <c r="C581" s="75"/>
      <c r="D581" s="76"/>
      <c r="E581" s="75"/>
    </row>
    <row r="582" spans="2:5" ht="15">
      <c r="B582" s="30"/>
      <c r="C582" s="75"/>
      <c r="D582" s="76"/>
      <c r="E582" s="75"/>
    </row>
    <row r="583" spans="2:5" ht="15">
      <c r="B583" s="30"/>
      <c r="C583" s="75"/>
      <c r="D583" s="76"/>
      <c r="E583" s="75"/>
    </row>
    <row r="584" spans="2:5" ht="15">
      <c r="B584" s="30"/>
      <c r="C584" s="75"/>
      <c r="D584" s="76"/>
      <c r="E584" s="75"/>
    </row>
    <row r="585" spans="2:5" ht="15">
      <c r="B585" s="30"/>
      <c r="C585" s="75"/>
      <c r="D585" s="76"/>
      <c r="E585" s="75"/>
    </row>
    <row r="586" spans="2:5" ht="15">
      <c r="B586" s="30"/>
      <c r="C586" s="75"/>
      <c r="D586" s="76"/>
      <c r="E586" s="75"/>
    </row>
    <row r="587" spans="2:5" ht="15">
      <c r="B587" s="30"/>
      <c r="C587" s="75"/>
      <c r="D587" s="76"/>
      <c r="E587" s="75"/>
    </row>
    <row r="588" spans="2:5" ht="15">
      <c r="B588" s="30"/>
      <c r="C588" s="75"/>
      <c r="D588" s="76"/>
      <c r="E588" s="75"/>
    </row>
    <row r="589" spans="2:5" ht="15">
      <c r="B589" s="30"/>
      <c r="C589" s="75"/>
      <c r="D589" s="76"/>
      <c r="E589" s="75"/>
    </row>
    <row r="590" spans="2:5" ht="15">
      <c r="B590" s="30"/>
      <c r="C590" s="75"/>
      <c r="D590" s="80"/>
      <c r="E590" s="75"/>
    </row>
    <row r="591" spans="2:5" ht="15">
      <c r="B591" s="30"/>
      <c r="C591" s="75"/>
      <c r="D591" s="76"/>
      <c r="E591" s="75"/>
    </row>
    <row r="592" spans="2:5" ht="15">
      <c r="B592" s="30"/>
      <c r="C592" s="75"/>
      <c r="D592" s="76"/>
      <c r="E592" s="75"/>
    </row>
    <row r="593" spans="2:9" ht="15.75" thickBot="1">
      <c r="B593" s="31"/>
      <c r="C593" s="75"/>
      <c r="D593" s="81"/>
      <c r="E593" s="75"/>
    </row>
    <row r="594" spans="2:9" ht="15" thickBot="1">
      <c r="B594" s="82" t="s">
        <v>49</v>
      </c>
      <c r="C594" s="83">
        <f>SUM(C570:C593)</f>
        <v>0</v>
      </c>
      <c r="D594" s="84"/>
      <c r="E594" s="85">
        <f>SUM(E570:E593)</f>
        <v>20</v>
      </c>
    </row>
    <row r="595" spans="2:9" ht="21" thickBot="1">
      <c r="B595" s="82" t="s">
        <v>50</v>
      </c>
      <c r="C595" s="85">
        <f>+C566+C594</f>
        <v>769.30000000000007</v>
      </c>
      <c r="D595" s="84"/>
      <c r="E595" s="86">
        <f>+(C566+C594)-E594</f>
        <v>749.30000000000007</v>
      </c>
      <c r="I595" s="3">
        <f>1050-815.5</f>
        <v>234.5</v>
      </c>
    </row>
    <row r="599" spans="2:9" ht="20.25">
      <c r="C599" s="87" t="s">
        <v>35</v>
      </c>
      <c r="E599" s="57">
        <f>E564+1</f>
        <v>42447</v>
      </c>
    </row>
    <row r="600" spans="2:9" ht="15.75" thickBot="1">
      <c r="D600" s="58"/>
      <c r="E600" s="59"/>
    </row>
    <row r="601" spans="2:9" ht="18.75" thickBot="1">
      <c r="B601" s="60" t="s">
        <v>36</v>
      </c>
      <c r="C601" s="61">
        <f>E595</f>
        <v>749.30000000000007</v>
      </c>
      <c r="D601" s="62"/>
      <c r="E601" s="63" t="s">
        <v>37</v>
      </c>
    </row>
    <row r="602" spans="2:9" ht="13.5" thickBot="1">
      <c r="B602" s="64" t="s">
        <v>38</v>
      </c>
      <c r="C602" s="65"/>
      <c r="D602" s="66" t="s">
        <v>39</v>
      </c>
      <c r="E602" s="67"/>
    </row>
    <row r="603" spans="2:9" ht="13.5" thickBot="1">
      <c r="B603" s="68"/>
      <c r="C603" s="69" t="s">
        <v>40</v>
      </c>
      <c r="D603" s="70" t="s">
        <v>41</v>
      </c>
      <c r="E603" s="69"/>
    </row>
    <row r="604" spans="2:9" ht="14.25" thickTop="1" thickBot="1">
      <c r="B604" s="71" t="s">
        <v>41</v>
      </c>
      <c r="C604" s="72"/>
      <c r="D604" s="73"/>
      <c r="E604" s="72"/>
    </row>
    <row r="605" spans="2:9" ht="15">
      <c r="B605" s="74" t="s">
        <v>44</v>
      </c>
      <c r="C605" s="75"/>
      <c r="D605" s="76"/>
      <c r="E605" s="75"/>
    </row>
    <row r="606" spans="2:9" ht="15">
      <c r="B606" s="74" t="s">
        <v>45</v>
      </c>
      <c r="C606" s="75"/>
      <c r="D606" s="76"/>
      <c r="E606" s="75"/>
    </row>
    <row r="607" spans="2:9" ht="15">
      <c r="B607" s="74" t="s">
        <v>46</v>
      </c>
      <c r="C607" s="75"/>
      <c r="D607" s="76"/>
      <c r="E607" s="75"/>
    </row>
    <row r="608" spans="2:9" ht="15">
      <c r="B608" s="74" t="s">
        <v>47</v>
      </c>
      <c r="C608" s="75"/>
      <c r="D608" s="76"/>
      <c r="E608" s="75"/>
    </row>
    <row r="609" spans="2:5" ht="15">
      <c r="B609" s="74" t="s">
        <v>48</v>
      </c>
      <c r="C609" s="75"/>
      <c r="D609" s="76"/>
      <c r="E609" s="75"/>
    </row>
    <row r="610" spans="2:5" ht="15">
      <c r="B610" s="76"/>
      <c r="C610" s="75"/>
      <c r="D610" s="76"/>
      <c r="E610" s="75"/>
    </row>
    <row r="611" spans="2:5" ht="15">
      <c r="B611" s="77"/>
      <c r="C611" s="75"/>
      <c r="D611" s="78"/>
      <c r="E611" s="75"/>
    </row>
    <row r="612" spans="2:5" ht="15">
      <c r="B612" s="30"/>
      <c r="C612" s="75"/>
      <c r="D612" s="76"/>
      <c r="E612" s="75"/>
    </row>
    <row r="613" spans="2:5" ht="15">
      <c r="B613" s="30"/>
      <c r="C613" s="75"/>
      <c r="D613" s="76"/>
      <c r="E613" s="75"/>
    </row>
    <row r="614" spans="2:5" ht="15">
      <c r="B614" s="30"/>
      <c r="C614" s="75"/>
      <c r="D614" s="79"/>
      <c r="E614" s="75"/>
    </row>
    <row r="615" spans="2:5" ht="15">
      <c r="B615" s="30"/>
      <c r="C615" s="75"/>
      <c r="D615" s="76"/>
      <c r="E615" s="75"/>
    </row>
    <row r="616" spans="2:5" ht="15">
      <c r="B616" s="30"/>
      <c r="C616" s="75"/>
      <c r="D616" s="76"/>
      <c r="E616" s="75"/>
    </row>
    <row r="617" spans="2:5" ht="15">
      <c r="B617" s="30"/>
      <c r="C617" s="75"/>
      <c r="D617" s="76"/>
      <c r="E617" s="75"/>
    </row>
    <row r="618" spans="2:5" ht="15">
      <c r="B618" s="30"/>
      <c r="C618" s="75"/>
      <c r="D618" s="76"/>
      <c r="E618" s="75"/>
    </row>
    <row r="619" spans="2:5" ht="15">
      <c r="B619" s="30"/>
      <c r="C619" s="75"/>
      <c r="D619" s="76"/>
      <c r="E619" s="75"/>
    </row>
    <row r="620" spans="2:5" ht="15">
      <c r="B620" s="30"/>
      <c r="C620" s="75"/>
      <c r="D620" s="76"/>
      <c r="E620" s="75"/>
    </row>
    <row r="621" spans="2:5" ht="15">
      <c r="B621" s="30"/>
      <c r="C621" s="75"/>
      <c r="D621" s="76"/>
      <c r="E621" s="75"/>
    </row>
    <row r="622" spans="2:5" ht="15">
      <c r="B622" s="30"/>
      <c r="C622" s="75"/>
      <c r="D622" s="76"/>
      <c r="E622" s="75"/>
    </row>
    <row r="623" spans="2:5" ht="15">
      <c r="B623" s="30"/>
      <c r="C623" s="75"/>
      <c r="D623" s="76"/>
      <c r="E623" s="75"/>
    </row>
    <row r="624" spans="2:5" ht="15">
      <c r="B624" s="30"/>
      <c r="C624" s="75"/>
      <c r="D624" s="76"/>
      <c r="E624" s="75"/>
    </row>
    <row r="625" spans="2:5" ht="15">
      <c r="B625" s="30"/>
      <c r="C625" s="75"/>
      <c r="D625" s="80"/>
      <c r="E625" s="75"/>
    </row>
    <row r="626" spans="2:5" ht="15">
      <c r="B626" s="30"/>
      <c r="C626" s="75"/>
      <c r="D626" s="76"/>
      <c r="E626" s="75"/>
    </row>
    <row r="627" spans="2:5" ht="15">
      <c r="B627" s="30"/>
      <c r="C627" s="75"/>
      <c r="D627" s="76"/>
      <c r="E627" s="75"/>
    </row>
    <row r="628" spans="2:5" ht="15.75" thickBot="1">
      <c r="B628" s="31"/>
      <c r="C628" s="75"/>
      <c r="D628" s="81"/>
      <c r="E628" s="75"/>
    </row>
    <row r="629" spans="2:5" ht="15" thickBot="1">
      <c r="B629" s="82" t="s">
        <v>49</v>
      </c>
      <c r="C629" s="83">
        <f>SUM(C605:C628)</f>
        <v>0</v>
      </c>
      <c r="D629" s="84"/>
      <c r="E629" s="85">
        <f>SUM(E605:E628)</f>
        <v>0</v>
      </c>
    </row>
    <row r="630" spans="2:5" ht="21" thickBot="1">
      <c r="B630" s="82" t="s">
        <v>50</v>
      </c>
      <c r="C630" s="85">
        <f>+C601+C629</f>
        <v>749.30000000000007</v>
      </c>
      <c r="D630" s="84"/>
      <c r="E630" s="86">
        <f>+(C601+C629)-E629</f>
        <v>749.30000000000007</v>
      </c>
    </row>
    <row r="634" spans="2:5" ht="20.25">
      <c r="C634" s="87" t="s">
        <v>35</v>
      </c>
      <c r="E634" s="57">
        <f>E599+1</f>
        <v>42448</v>
      </c>
    </row>
    <row r="635" spans="2:5" ht="15.75" thickBot="1">
      <c r="D635" s="58"/>
      <c r="E635" s="59"/>
    </row>
    <row r="636" spans="2:5" ht="18.75" thickBot="1">
      <c r="B636" s="60" t="s">
        <v>36</v>
      </c>
      <c r="C636" s="61">
        <f>E630</f>
        <v>749.30000000000007</v>
      </c>
      <c r="D636" s="62"/>
      <c r="E636" s="63" t="s">
        <v>37</v>
      </c>
    </row>
    <row r="637" spans="2:5" ht="13.5" thickBot="1">
      <c r="B637" s="64" t="s">
        <v>38</v>
      </c>
      <c r="C637" s="65"/>
      <c r="D637" s="66" t="s">
        <v>39</v>
      </c>
      <c r="E637" s="67"/>
    </row>
    <row r="638" spans="2:5" ht="13.5" thickBot="1">
      <c r="B638" s="68"/>
      <c r="C638" s="69" t="s">
        <v>40</v>
      </c>
      <c r="D638" s="70" t="s">
        <v>41</v>
      </c>
      <c r="E638" s="69"/>
    </row>
    <row r="639" spans="2:5" ht="14.25" thickTop="1" thickBot="1">
      <c r="B639" s="71" t="s">
        <v>41</v>
      </c>
      <c r="C639" s="72"/>
      <c r="D639" s="73"/>
      <c r="E639" s="72"/>
    </row>
    <row r="640" spans="2:5" ht="15">
      <c r="B640" s="74" t="s">
        <v>44</v>
      </c>
      <c r="C640" s="119">
        <v>99</v>
      </c>
      <c r="D640" s="122" t="s">
        <v>78</v>
      </c>
      <c r="E640" s="119">
        <v>72</v>
      </c>
    </row>
    <row r="641" spans="2:5" ht="15">
      <c r="B641" s="74" t="s">
        <v>45</v>
      </c>
      <c r="C641" s="75"/>
      <c r="D641" s="122" t="s">
        <v>87</v>
      </c>
      <c r="E641" s="119">
        <v>100</v>
      </c>
    </row>
    <row r="642" spans="2:5" ht="15">
      <c r="B642" s="74" t="s">
        <v>46</v>
      </c>
      <c r="C642" s="75"/>
      <c r="D642" s="76"/>
      <c r="E642" s="75"/>
    </row>
    <row r="643" spans="2:5" ht="15">
      <c r="B643" s="74" t="s">
        <v>47</v>
      </c>
      <c r="C643" s="75"/>
      <c r="D643" s="76"/>
      <c r="E643" s="75"/>
    </row>
    <row r="644" spans="2:5" ht="15">
      <c r="B644" s="74" t="s">
        <v>48</v>
      </c>
      <c r="C644" s="75"/>
      <c r="D644" s="76"/>
      <c r="E644" s="75"/>
    </row>
    <row r="645" spans="2:5" ht="15">
      <c r="B645" s="76"/>
      <c r="C645" s="75"/>
      <c r="D645" s="76"/>
      <c r="E645" s="75"/>
    </row>
    <row r="646" spans="2:5" ht="15">
      <c r="B646" s="77"/>
      <c r="C646" s="75"/>
      <c r="D646" s="78"/>
      <c r="E646" s="75"/>
    </row>
    <row r="647" spans="2:5" ht="15">
      <c r="B647" s="30"/>
      <c r="C647" s="75"/>
      <c r="D647" s="76"/>
      <c r="E647" s="75"/>
    </row>
    <row r="648" spans="2:5" ht="15">
      <c r="B648" s="30"/>
      <c r="C648" s="75"/>
      <c r="D648" s="76"/>
      <c r="E648" s="75"/>
    </row>
    <row r="649" spans="2:5" ht="15">
      <c r="B649" s="30"/>
      <c r="C649" s="75"/>
      <c r="D649" s="79"/>
      <c r="E649" s="75"/>
    </row>
    <row r="650" spans="2:5" ht="15">
      <c r="B650" s="30"/>
      <c r="C650" s="75"/>
      <c r="D650" s="76"/>
      <c r="E650" s="75"/>
    </row>
    <row r="651" spans="2:5" ht="15">
      <c r="B651" s="30"/>
      <c r="C651" s="75"/>
      <c r="D651" s="76"/>
      <c r="E651" s="75"/>
    </row>
    <row r="652" spans="2:5" ht="15">
      <c r="B652" s="30"/>
      <c r="C652" s="75"/>
      <c r="D652" s="76"/>
      <c r="E652" s="75"/>
    </row>
    <row r="653" spans="2:5" ht="15">
      <c r="B653" s="30"/>
      <c r="C653" s="75"/>
      <c r="D653" s="76"/>
      <c r="E653" s="75"/>
    </row>
    <row r="654" spans="2:5" ht="15">
      <c r="B654" s="30"/>
      <c r="C654" s="75"/>
      <c r="D654" s="76"/>
      <c r="E654" s="75"/>
    </row>
    <row r="655" spans="2:5" ht="15">
      <c r="B655" s="30"/>
      <c r="C655" s="75"/>
      <c r="D655" s="76"/>
      <c r="E655" s="75"/>
    </row>
    <row r="656" spans="2:5" ht="15">
      <c r="B656" s="30"/>
      <c r="C656" s="75"/>
      <c r="D656" s="76"/>
      <c r="E656" s="75"/>
    </row>
    <row r="657" spans="2:5" ht="15">
      <c r="B657" s="30"/>
      <c r="C657" s="75"/>
      <c r="D657" s="76"/>
      <c r="E657" s="75"/>
    </row>
    <row r="658" spans="2:5" ht="15">
      <c r="B658" s="30"/>
      <c r="C658" s="75"/>
      <c r="D658" s="76"/>
      <c r="E658" s="75"/>
    </row>
    <row r="659" spans="2:5" ht="15">
      <c r="B659" s="30"/>
      <c r="C659" s="75"/>
      <c r="D659" s="76"/>
      <c r="E659" s="75"/>
    </row>
    <row r="660" spans="2:5" ht="15">
      <c r="B660" s="30"/>
      <c r="C660" s="75"/>
      <c r="D660" s="80"/>
      <c r="E660" s="75"/>
    </row>
    <row r="661" spans="2:5" ht="15">
      <c r="B661" s="30"/>
      <c r="C661" s="75"/>
      <c r="D661" s="76"/>
      <c r="E661" s="75"/>
    </row>
    <row r="662" spans="2:5" ht="15">
      <c r="B662" s="30"/>
      <c r="C662" s="75"/>
      <c r="D662" s="76"/>
      <c r="E662" s="75"/>
    </row>
    <row r="663" spans="2:5" ht="15.75" thickBot="1">
      <c r="B663" s="31"/>
      <c r="C663" s="75"/>
      <c r="D663" s="81"/>
      <c r="E663" s="75"/>
    </row>
    <row r="664" spans="2:5" ht="15" thickBot="1">
      <c r="B664" s="82" t="s">
        <v>49</v>
      </c>
      <c r="C664" s="83">
        <f>SUM(C640:C663)</f>
        <v>99</v>
      </c>
      <c r="D664" s="84"/>
      <c r="E664" s="85">
        <f>SUM(E640:E663)</f>
        <v>172</v>
      </c>
    </row>
    <row r="665" spans="2:5" ht="21" thickBot="1">
      <c r="B665" s="82" t="s">
        <v>50</v>
      </c>
      <c r="C665" s="85">
        <f>+C636+C664</f>
        <v>848.30000000000007</v>
      </c>
      <c r="D665" s="84"/>
      <c r="E665" s="86">
        <f>+(C636+C664)-E664</f>
        <v>676.30000000000007</v>
      </c>
    </row>
    <row r="669" spans="2:5" ht="20.25">
      <c r="C669" s="87" t="s">
        <v>35</v>
      </c>
      <c r="E669" s="57">
        <f>E634+1</f>
        <v>42449</v>
      </c>
    </row>
    <row r="670" spans="2:5" ht="15.75" thickBot="1">
      <c r="D670" s="58"/>
      <c r="E670" s="59"/>
    </row>
    <row r="671" spans="2:5" ht="18.75" thickBot="1">
      <c r="B671" s="60" t="s">
        <v>36</v>
      </c>
      <c r="C671" s="61">
        <f>E665</f>
        <v>676.30000000000007</v>
      </c>
      <c r="D671" s="62"/>
      <c r="E671" s="63" t="s">
        <v>37</v>
      </c>
    </row>
    <row r="672" spans="2:5" ht="13.5" thickBot="1">
      <c r="B672" s="64" t="s">
        <v>38</v>
      </c>
      <c r="C672" s="65"/>
      <c r="D672" s="66" t="s">
        <v>39</v>
      </c>
      <c r="E672" s="67"/>
    </row>
    <row r="673" spans="2:5" ht="13.5" thickBot="1">
      <c r="B673" s="68"/>
      <c r="C673" s="69" t="s">
        <v>40</v>
      </c>
      <c r="D673" s="70" t="s">
        <v>41</v>
      </c>
      <c r="E673" s="69"/>
    </row>
    <row r="674" spans="2:5" ht="14.25" thickTop="1" thickBot="1">
      <c r="B674" s="71" t="s">
        <v>41</v>
      </c>
      <c r="C674" s="72"/>
      <c r="D674" s="73"/>
      <c r="E674" s="72"/>
    </row>
    <row r="675" spans="2:5" ht="15">
      <c r="B675" s="74" t="s">
        <v>44</v>
      </c>
      <c r="C675" s="75"/>
      <c r="D675" s="76"/>
      <c r="E675" s="75"/>
    </row>
    <row r="676" spans="2:5" ht="15">
      <c r="B676" s="74" t="s">
        <v>45</v>
      </c>
      <c r="C676" s="75"/>
      <c r="D676" s="76"/>
      <c r="E676" s="75"/>
    </row>
    <row r="677" spans="2:5" ht="15">
      <c r="B677" s="74" t="s">
        <v>46</v>
      </c>
      <c r="C677" s="75"/>
      <c r="D677" s="76"/>
      <c r="E677" s="75"/>
    </row>
    <row r="678" spans="2:5" ht="15">
      <c r="B678" s="74" t="s">
        <v>47</v>
      </c>
      <c r="C678" s="75"/>
      <c r="D678" s="76"/>
      <c r="E678" s="75"/>
    </row>
    <row r="679" spans="2:5" ht="15">
      <c r="B679" s="74" t="s">
        <v>48</v>
      </c>
      <c r="C679" s="75"/>
      <c r="D679" s="76"/>
      <c r="E679" s="75"/>
    </row>
    <row r="680" spans="2:5" ht="15">
      <c r="B680" s="76"/>
      <c r="C680" s="75"/>
      <c r="D680" s="76"/>
      <c r="E680" s="75"/>
    </row>
    <row r="681" spans="2:5" ht="15">
      <c r="B681" s="77"/>
      <c r="C681" s="75"/>
      <c r="D681" s="78"/>
      <c r="E681" s="75"/>
    </row>
    <row r="682" spans="2:5" ht="15">
      <c r="B682" s="30"/>
      <c r="C682" s="75"/>
      <c r="D682" s="76"/>
      <c r="E682" s="75"/>
    </row>
    <row r="683" spans="2:5" ht="15">
      <c r="B683" s="30"/>
      <c r="C683" s="75"/>
      <c r="D683" s="76"/>
      <c r="E683" s="75"/>
    </row>
    <row r="684" spans="2:5" ht="15">
      <c r="B684" s="30"/>
      <c r="C684" s="75"/>
      <c r="D684" s="79"/>
      <c r="E684" s="75"/>
    </row>
    <row r="685" spans="2:5" ht="15">
      <c r="B685" s="30"/>
      <c r="C685" s="75"/>
      <c r="D685" s="76"/>
      <c r="E685" s="75"/>
    </row>
    <row r="686" spans="2:5" ht="15">
      <c r="B686" s="30"/>
      <c r="C686" s="75"/>
      <c r="D686" s="76"/>
      <c r="E686" s="75"/>
    </row>
    <row r="687" spans="2:5" ht="15">
      <c r="B687" s="30"/>
      <c r="C687" s="75"/>
      <c r="D687" s="76"/>
      <c r="E687" s="75"/>
    </row>
    <row r="688" spans="2:5" ht="15">
      <c r="B688" s="30"/>
      <c r="C688" s="75"/>
      <c r="D688" s="76"/>
      <c r="E688" s="75"/>
    </row>
    <row r="689" spans="2:5" ht="15">
      <c r="B689" s="30"/>
      <c r="C689" s="75"/>
      <c r="D689" s="76"/>
      <c r="E689" s="75"/>
    </row>
    <row r="690" spans="2:5" ht="15">
      <c r="B690" s="30"/>
      <c r="C690" s="75"/>
      <c r="D690" s="76"/>
      <c r="E690" s="75"/>
    </row>
    <row r="691" spans="2:5" ht="15">
      <c r="B691" s="30"/>
      <c r="C691" s="75"/>
      <c r="D691" s="76"/>
      <c r="E691" s="75"/>
    </row>
    <row r="692" spans="2:5" ht="15">
      <c r="B692" s="30"/>
      <c r="C692" s="75"/>
      <c r="D692" s="76"/>
      <c r="E692" s="75"/>
    </row>
    <row r="693" spans="2:5" ht="15">
      <c r="B693" s="30"/>
      <c r="C693" s="75"/>
      <c r="D693" s="76"/>
      <c r="E693" s="75"/>
    </row>
    <row r="694" spans="2:5" ht="15">
      <c r="B694" s="30"/>
      <c r="C694" s="75"/>
      <c r="D694" s="76"/>
      <c r="E694" s="75"/>
    </row>
    <row r="695" spans="2:5" ht="15">
      <c r="B695" s="30"/>
      <c r="C695" s="75"/>
      <c r="D695" s="80"/>
      <c r="E695" s="75"/>
    </row>
    <row r="696" spans="2:5" ht="15">
      <c r="B696" s="30"/>
      <c r="C696" s="75"/>
      <c r="D696" s="76"/>
      <c r="E696" s="75"/>
    </row>
    <row r="697" spans="2:5" ht="15">
      <c r="B697" s="30"/>
      <c r="C697" s="75"/>
      <c r="D697" s="76"/>
      <c r="E697" s="75"/>
    </row>
    <row r="698" spans="2:5" ht="15.75" thickBot="1">
      <c r="B698" s="31"/>
      <c r="C698" s="75"/>
      <c r="D698" s="81"/>
      <c r="E698" s="75"/>
    </row>
    <row r="699" spans="2:5" ht="15" thickBot="1">
      <c r="B699" s="82" t="s">
        <v>49</v>
      </c>
      <c r="C699" s="83">
        <f>SUM(C675:C698)</f>
        <v>0</v>
      </c>
      <c r="D699" s="84"/>
      <c r="E699" s="85">
        <f>SUM(E675:E698)</f>
        <v>0</v>
      </c>
    </row>
    <row r="700" spans="2:5" ht="21" thickBot="1">
      <c r="B700" s="82" t="s">
        <v>50</v>
      </c>
      <c r="C700" s="85">
        <f>+C671+C699</f>
        <v>676.30000000000007</v>
      </c>
      <c r="D700" s="84"/>
      <c r="E700" s="86">
        <f>+(C671+C699)-E699</f>
        <v>676.30000000000007</v>
      </c>
    </row>
    <row r="704" spans="2:5" ht="20.25">
      <c r="C704" s="87" t="s">
        <v>35</v>
      </c>
      <c r="E704" s="57">
        <f>E669+1</f>
        <v>42450</v>
      </c>
    </row>
    <row r="705" spans="2:5" ht="15.75" thickBot="1">
      <c r="D705" s="58"/>
      <c r="E705" s="59"/>
    </row>
    <row r="706" spans="2:5" ht="18.75" thickBot="1">
      <c r="B706" s="60" t="s">
        <v>36</v>
      </c>
      <c r="C706" s="61">
        <f>E700</f>
        <v>676.30000000000007</v>
      </c>
      <c r="D706" s="62"/>
      <c r="E706" s="63" t="s">
        <v>37</v>
      </c>
    </row>
    <row r="707" spans="2:5" ht="13.5" thickBot="1">
      <c r="B707" s="64" t="s">
        <v>38</v>
      </c>
      <c r="C707" s="65"/>
      <c r="D707" s="66" t="s">
        <v>39</v>
      </c>
      <c r="E707" s="67"/>
    </row>
    <row r="708" spans="2:5" ht="13.5" thickBot="1">
      <c r="B708" s="68"/>
      <c r="C708" s="69" t="s">
        <v>40</v>
      </c>
      <c r="D708" s="70" t="s">
        <v>41</v>
      </c>
      <c r="E708" s="69"/>
    </row>
    <row r="709" spans="2:5" ht="14.25" thickTop="1" thickBot="1">
      <c r="B709" s="71" t="s">
        <v>41</v>
      </c>
      <c r="C709" s="72"/>
      <c r="D709" s="73"/>
      <c r="E709" s="72"/>
    </row>
    <row r="710" spans="2:5" ht="15">
      <c r="B710" s="74" t="s">
        <v>44</v>
      </c>
      <c r="C710" s="75"/>
      <c r="D710" s="76"/>
      <c r="E710" s="75"/>
    </row>
    <row r="711" spans="2:5" ht="15">
      <c r="B711" s="74" t="s">
        <v>45</v>
      </c>
      <c r="C711" s="75"/>
      <c r="D711" s="76"/>
      <c r="E711" s="75"/>
    </row>
    <row r="712" spans="2:5" ht="15">
      <c r="B712" s="74" t="s">
        <v>46</v>
      </c>
      <c r="C712" s="75"/>
      <c r="D712" s="76"/>
      <c r="E712" s="75"/>
    </row>
    <row r="713" spans="2:5" ht="15">
      <c r="B713" s="74" t="s">
        <v>47</v>
      </c>
      <c r="C713" s="75"/>
      <c r="D713" s="76"/>
      <c r="E713" s="75"/>
    </row>
    <row r="714" spans="2:5" ht="15">
      <c r="B714" s="74" t="s">
        <v>48</v>
      </c>
      <c r="C714" s="75"/>
      <c r="D714" s="76"/>
      <c r="E714" s="75"/>
    </row>
    <row r="715" spans="2:5" ht="15">
      <c r="B715" s="76"/>
      <c r="C715" s="75"/>
      <c r="D715" s="76"/>
      <c r="E715" s="75"/>
    </row>
    <row r="716" spans="2:5" ht="15">
      <c r="B716" s="77"/>
      <c r="C716" s="75"/>
      <c r="D716" s="78"/>
      <c r="E716" s="75"/>
    </row>
    <row r="717" spans="2:5" ht="15">
      <c r="B717" s="30"/>
      <c r="C717" s="75"/>
      <c r="D717" s="76"/>
      <c r="E717" s="75"/>
    </row>
    <row r="718" spans="2:5" ht="15">
      <c r="B718" s="30"/>
      <c r="C718" s="75"/>
      <c r="D718" s="76"/>
      <c r="E718" s="75"/>
    </row>
    <row r="719" spans="2:5" ht="15">
      <c r="B719" s="30"/>
      <c r="C719" s="75"/>
      <c r="D719" s="79"/>
      <c r="E719" s="75"/>
    </row>
    <row r="720" spans="2:5" ht="15">
      <c r="B720" s="30"/>
      <c r="C720" s="75"/>
      <c r="D720" s="76"/>
      <c r="E720" s="75"/>
    </row>
    <row r="721" spans="2:5" ht="15">
      <c r="B721" s="30"/>
      <c r="C721" s="75"/>
      <c r="D721" s="76"/>
      <c r="E721" s="75"/>
    </row>
    <row r="722" spans="2:5" ht="15">
      <c r="B722" s="30"/>
      <c r="C722" s="75"/>
      <c r="D722" s="76"/>
      <c r="E722" s="75"/>
    </row>
    <row r="723" spans="2:5" ht="15">
      <c r="B723" s="30"/>
      <c r="C723" s="75"/>
      <c r="D723" s="76"/>
      <c r="E723" s="75"/>
    </row>
    <row r="724" spans="2:5" ht="15">
      <c r="B724" s="30"/>
      <c r="C724" s="75"/>
      <c r="D724" s="76"/>
      <c r="E724" s="75"/>
    </row>
    <row r="725" spans="2:5" ht="15">
      <c r="B725" s="30"/>
      <c r="C725" s="75"/>
      <c r="D725" s="76"/>
      <c r="E725" s="75"/>
    </row>
    <row r="726" spans="2:5" ht="15">
      <c r="B726" s="30"/>
      <c r="C726" s="75"/>
      <c r="D726" s="76"/>
      <c r="E726" s="75"/>
    </row>
    <row r="727" spans="2:5" ht="15">
      <c r="B727" s="30"/>
      <c r="C727" s="75"/>
      <c r="D727" s="76"/>
      <c r="E727" s="75"/>
    </row>
    <row r="728" spans="2:5" ht="15">
      <c r="B728" s="30"/>
      <c r="C728" s="75"/>
      <c r="D728" s="76"/>
      <c r="E728" s="75"/>
    </row>
    <row r="729" spans="2:5" ht="15">
      <c r="B729" s="30"/>
      <c r="C729" s="75"/>
      <c r="D729" s="76"/>
      <c r="E729" s="75"/>
    </row>
    <row r="730" spans="2:5" ht="15">
      <c r="B730" s="30"/>
      <c r="C730" s="75"/>
      <c r="D730" s="80"/>
      <c r="E730" s="75"/>
    </row>
    <row r="731" spans="2:5" ht="15">
      <c r="B731" s="30"/>
      <c r="C731" s="75"/>
      <c r="D731" s="76"/>
      <c r="E731" s="75"/>
    </row>
    <row r="732" spans="2:5" ht="15">
      <c r="B732" s="30"/>
      <c r="C732" s="75"/>
      <c r="D732" s="76"/>
      <c r="E732" s="75"/>
    </row>
    <row r="733" spans="2:5" ht="15.75" thickBot="1">
      <c r="B733" s="31"/>
      <c r="C733" s="75"/>
      <c r="D733" s="81"/>
      <c r="E733" s="75"/>
    </row>
    <row r="734" spans="2:5" ht="15" thickBot="1">
      <c r="B734" s="82" t="s">
        <v>49</v>
      </c>
      <c r="C734" s="83">
        <f>SUM(C710:C733)</f>
        <v>0</v>
      </c>
      <c r="D734" s="84"/>
      <c r="E734" s="85">
        <f>SUM(E710:E733)</f>
        <v>0</v>
      </c>
    </row>
    <row r="735" spans="2:5" ht="21" thickBot="1">
      <c r="B735" s="82" t="s">
        <v>50</v>
      </c>
      <c r="C735" s="85">
        <f>+C706+C734</f>
        <v>676.30000000000007</v>
      </c>
      <c r="D735" s="84"/>
      <c r="E735" s="86">
        <f>+(C706+C734)-E734</f>
        <v>676.30000000000007</v>
      </c>
    </row>
    <row r="739" spans="2:5" ht="20.25">
      <c r="C739" s="87" t="s">
        <v>35</v>
      </c>
      <c r="E739" s="57">
        <f>E704+1</f>
        <v>42451</v>
      </c>
    </row>
    <row r="740" spans="2:5" ht="15.75" thickBot="1">
      <c r="D740" s="58"/>
      <c r="E740" s="59"/>
    </row>
    <row r="741" spans="2:5" ht="18.75" thickBot="1">
      <c r="B741" s="60" t="s">
        <v>36</v>
      </c>
      <c r="C741" s="61">
        <f>E735</f>
        <v>676.30000000000007</v>
      </c>
      <c r="D741" s="62"/>
      <c r="E741" s="63" t="s">
        <v>37</v>
      </c>
    </row>
    <row r="742" spans="2:5" ht="13.5" thickBot="1">
      <c r="B742" s="64" t="s">
        <v>38</v>
      </c>
      <c r="C742" s="65"/>
      <c r="D742" s="66" t="s">
        <v>39</v>
      </c>
      <c r="E742" s="67"/>
    </row>
    <row r="743" spans="2:5" ht="13.5" thickBot="1">
      <c r="B743" s="68"/>
      <c r="C743" s="69" t="s">
        <v>40</v>
      </c>
      <c r="D743" s="70" t="s">
        <v>41</v>
      </c>
      <c r="E743" s="69"/>
    </row>
    <row r="744" spans="2:5" ht="14.25" thickTop="1" thickBot="1">
      <c r="B744" s="71" t="s">
        <v>41</v>
      </c>
      <c r="C744" s="72"/>
      <c r="D744" s="73"/>
      <c r="E744" s="72"/>
    </row>
    <row r="745" spans="2:5" ht="15">
      <c r="B745" s="74" t="s">
        <v>44</v>
      </c>
      <c r="C745" s="75"/>
      <c r="D745" s="76"/>
      <c r="E745" s="75"/>
    </row>
    <row r="746" spans="2:5" ht="15">
      <c r="B746" s="74" t="s">
        <v>45</v>
      </c>
      <c r="C746" s="119">
        <v>217.12</v>
      </c>
      <c r="D746" s="122" t="s">
        <v>80</v>
      </c>
      <c r="E746" s="119">
        <v>50</v>
      </c>
    </row>
    <row r="747" spans="2:5" ht="15">
      <c r="B747" s="74" t="s">
        <v>46</v>
      </c>
      <c r="C747" s="75"/>
      <c r="D747" s="76"/>
      <c r="E747" s="75"/>
    </row>
    <row r="748" spans="2:5" ht="15">
      <c r="B748" s="74" t="s">
        <v>47</v>
      </c>
      <c r="C748" s="75"/>
      <c r="D748" s="76"/>
      <c r="E748" s="75"/>
    </row>
    <row r="749" spans="2:5" ht="15">
      <c r="B749" s="74" t="s">
        <v>48</v>
      </c>
      <c r="C749" s="75"/>
      <c r="D749" s="76"/>
      <c r="E749" s="75"/>
    </row>
    <row r="750" spans="2:5" ht="15">
      <c r="B750" s="76"/>
      <c r="C750" s="75"/>
      <c r="D750" s="76"/>
      <c r="E750" s="75"/>
    </row>
    <row r="751" spans="2:5" ht="15">
      <c r="B751" s="77"/>
      <c r="C751" s="75"/>
      <c r="D751" s="78"/>
      <c r="E751" s="75"/>
    </row>
    <row r="752" spans="2:5" ht="15">
      <c r="B752" s="30"/>
      <c r="C752" s="75"/>
      <c r="D752" s="76"/>
      <c r="E752" s="75"/>
    </row>
    <row r="753" spans="2:11" ht="15">
      <c r="B753" s="30"/>
      <c r="C753" s="75"/>
      <c r="D753" s="76"/>
      <c r="E753" s="75"/>
    </row>
    <row r="754" spans="2:11" ht="15">
      <c r="B754" s="30"/>
      <c r="C754" s="75"/>
      <c r="D754" s="79"/>
      <c r="E754" s="75"/>
    </row>
    <row r="755" spans="2:11" ht="15">
      <c r="B755" s="30"/>
      <c r="C755" s="75"/>
      <c r="D755" s="76"/>
      <c r="E755" s="75"/>
      <c r="K755" s="3" t="s">
        <v>51</v>
      </c>
    </row>
    <row r="756" spans="2:11" ht="15">
      <c r="B756" s="30"/>
      <c r="C756" s="75"/>
      <c r="D756" s="76"/>
      <c r="E756" s="75"/>
    </row>
    <row r="757" spans="2:11" ht="15">
      <c r="B757" s="30"/>
      <c r="C757" s="75"/>
      <c r="D757" s="76"/>
      <c r="E757" s="75"/>
    </row>
    <row r="758" spans="2:11" ht="15">
      <c r="B758" s="30"/>
      <c r="C758" s="75"/>
      <c r="D758" s="76"/>
      <c r="E758" s="75"/>
    </row>
    <row r="759" spans="2:11" ht="15">
      <c r="B759" s="30"/>
      <c r="C759" s="75"/>
      <c r="D759" s="76"/>
      <c r="E759" s="75"/>
    </row>
    <row r="760" spans="2:11" ht="15">
      <c r="B760" s="30"/>
      <c r="C760" s="75"/>
      <c r="D760" s="76"/>
      <c r="E760" s="75"/>
    </row>
    <row r="761" spans="2:11" ht="15">
      <c r="B761" s="30"/>
      <c r="C761" s="75"/>
      <c r="D761" s="76"/>
      <c r="E761" s="75"/>
    </row>
    <row r="762" spans="2:11" ht="15">
      <c r="B762" s="30"/>
      <c r="C762" s="75"/>
      <c r="D762" s="76"/>
      <c r="E762" s="75"/>
    </row>
    <row r="763" spans="2:11" ht="15">
      <c r="B763" s="30"/>
      <c r="C763" s="75"/>
      <c r="D763" s="76"/>
      <c r="E763" s="75"/>
    </row>
    <row r="764" spans="2:11" ht="15">
      <c r="B764" s="30"/>
      <c r="C764" s="75"/>
      <c r="D764" s="76"/>
      <c r="E764" s="75"/>
    </row>
    <row r="765" spans="2:11" ht="15">
      <c r="B765" s="30"/>
      <c r="C765" s="75"/>
      <c r="D765" s="80"/>
      <c r="E765" s="75"/>
    </row>
    <row r="766" spans="2:11" ht="15">
      <c r="B766" s="30"/>
      <c r="C766" s="75"/>
      <c r="D766" s="76"/>
      <c r="E766" s="75"/>
    </row>
    <row r="767" spans="2:11" ht="15">
      <c r="B767" s="30"/>
      <c r="C767" s="75"/>
      <c r="D767" s="76"/>
      <c r="E767" s="75"/>
    </row>
    <row r="768" spans="2:11" ht="15.75" thickBot="1">
      <c r="B768" s="31"/>
      <c r="C768" s="75"/>
      <c r="D768" s="81"/>
      <c r="E768" s="75"/>
    </row>
    <row r="769" spans="2:5" ht="15" thickBot="1">
      <c r="B769" s="82" t="s">
        <v>49</v>
      </c>
      <c r="C769" s="83">
        <f>SUM(C745:C768)</f>
        <v>217.12</v>
      </c>
      <c r="D769" s="84"/>
      <c r="E769" s="85">
        <f>SUM(E745:E768)</f>
        <v>50</v>
      </c>
    </row>
    <row r="770" spans="2:5" ht="21" thickBot="1">
      <c r="B770" s="82" t="s">
        <v>50</v>
      </c>
      <c r="C770" s="85">
        <f>+C741+C769</f>
        <v>893.42000000000007</v>
      </c>
      <c r="D770" s="84"/>
      <c r="E770" s="86">
        <f>+(C741+C769)-E769</f>
        <v>843.42000000000007</v>
      </c>
    </row>
    <row r="774" spans="2:5" ht="20.25">
      <c r="C774" s="87" t="s">
        <v>35</v>
      </c>
      <c r="E774" s="57">
        <f>E739+1</f>
        <v>42452</v>
      </c>
    </row>
    <row r="775" spans="2:5" ht="15.75" thickBot="1">
      <c r="D775" s="58"/>
      <c r="E775" s="59"/>
    </row>
    <row r="776" spans="2:5" ht="18.75" thickBot="1">
      <c r="B776" s="60" t="s">
        <v>36</v>
      </c>
      <c r="C776" s="61">
        <f>E770</f>
        <v>843.42000000000007</v>
      </c>
      <c r="D776" s="62"/>
      <c r="E776" s="63" t="s">
        <v>37</v>
      </c>
    </row>
    <row r="777" spans="2:5" ht="13.5" thickBot="1">
      <c r="B777" s="64" t="s">
        <v>38</v>
      </c>
      <c r="C777" s="65"/>
      <c r="D777" s="66" t="s">
        <v>39</v>
      </c>
      <c r="E777" s="67"/>
    </row>
    <row r="778" spans="2:5" ht="13.5" thickBot="1">
      <c r="B778" s="68"/>
      <c r="C778" s="69" t="s">
        <v>40</v>
      </c>
      <c r="D778" s="70" t="s">
        <v>41</v>
      </c>
      <c r="E778" s="69"/>
    </row>
    <row r="779" spans="2:5" ht="14.25" thickTop="1" thickBot="1">
      <c r="B779" s="71" t="s">
        <v>41</v>
      </c>
      <c r="C779" s="72"/>
      <c r="D779" s="73"/>
      <c r="E779" s="72"/>
    </row>
    <row r="780" spans="2:5" ht="15">
      <c r="B780" s="74" t="s">
        <v>44</v>
      </c>
      <c r="C780" s="75">
        <v>10</v>
      </c>
      <c r="D780" s="122" t="s">
        <v>84</v>
      </c>
      <c r="E780" s="119">
        <v>10</v>
      </c>
    </row>
    <row r="781" spans="2:5" ht="15">
      <c r="B781" s="74" t="s">
        <v>45</v>
      </c>
      <c r="C781" s="75"/>
      <c r="D781" s="76"/>
      <c r="E781" s="75"/>
    </row>
    <row r="782" spans="2:5" ht="15">
      <c r="B782" s="74" t="s">
        <v>46</v>
      </c>
      <c r="C782" s="75"/>
      <c r="D782" s="76"/>
      <c r="E782" s="75"/>
    </row>
    <row r="783" spans="2:5" ht="15">
      <c r="B783" s="74" t="s">
        <v>47</v>
      </c>
      <c r="C783" s="75"/>
      <c r="D783" s="76"/>
      <c r="E783" s="75"/>
    </row>
    <row r="784" spans="2:5" ht="15">
      <c r="B784" s="74" t="s">
        <v>48</v>
      </c>
      <c r="C784" s="75"/>
      <c r="D784" s="76"/>
      <c r="E784" s="75"/>
    </row>
    <row r="785" spans="2:5" ht="15">
      <c r="B785" s="76"/>
      <c r="C785" s="75"/>
      <c r="D785" s="76"/>
      <c r="E785" s="75"/>
    </row>
    <row r="786" spans="2:5" ht="15">
      <c r="B786" s="77"/>
      <c r="C786" s="75"/>
      <c r="D786" s="78"/>
      <c r="E786" s="75"/>
    </row>
    <row r="787" spans="2:5" ht="15">
      <c r="B787" s="30"/>
      <c r="C787" s="75"/>
      <c r="D787" s="76"/>
      <c r="E787" s="75"/>
    </row>
    <row r="788" spans="2:5" ht="15">
      <c r="B788" s="30"/>
      <c r="C788" s="75"/>
      <c r="D788" s="76"/>
      <c r="E788" s="75"/>
    </row>
    <row r="789" spans="2:5" ht="15">
      <c r="B789" s="30"/>
      <c r="C789" s="75"/>
      <c r="D789" s="79"/>
      <c r="E789" s="75"/>
    </row>
    <row r="790" spans="2:5" ht="15">
      <c r="B790" s="30"/>
      <c r="C790" s="75"/>
      <c r="D790" s="76"/>
      <c r="E790" s="75"/>
    </row>
    <row r="791" spans="2:5" ht="15">
      <c r="B791" s="30"/>
      <c r="C791" s="75"/>
      <c r="D791" s="76"/>
      <c r="E791" s="75"/>
    </row>
    <row r="792" spans="2:5" ht="15">
      <c r="B792" s="30"/>
      <c r="C792" s="75"/>
      <c r="D792" s="76"/>
      <c r="E792" s="75"/>
    </row>
    <row r="793" spans="2:5" ht="15">
      <c r="B793" s="30"/>
      <c r="C793" s="75"/>
      <c r="D793" s="76"/>
      <c r="E793" s="75"/>
    </row>
    <row r="794" spans="2:5" ht="15">
      <c r="B794" s="30"/>
      <c r="C794" s="75"/>
      <c r="D794" s="76"/>
      <c r="E794" s="75"/>
    </row>
    <row r="795" spans="2:5" ht="15">
      <c r="B795" s="30"/>
      <c r="C795" s="75"/>
      <c r="D795" s="76"/>
      <c r="E795" s="75"/>
    </row>
    <row r="796" spans="2:5" ht="15">
      <c r="B796" s="30"/>
      <c r="C796" s="75"/>
      <c r="D796" s="76"/>
      <c r="E796" s="75"/>
    </row>
    <row r="797" spans="2:5" ht="15">
      <c r="B797" s="30"/>
      <c r="C797" s="75"/>
      <c r="D797" s="76"/>
      <c r="E797" s="75"/>
    </row>
    <row r="798" spans="2:5" ht="15">
      <c r="B798" s="30"/>
      <c r="C798" s="75"/>
      <c r="D798" s="76"/>
      <c r="E798" s="75"/>
    </row>
    <row r="799" spans="2:5" ht="15">
      <c r="B799" s="30"/>
      <c r="C799" s="75"/>
      <c r="D799" s="76"/>
      <c r="E799" s="75"/>
    </row>
    <row r="800" spans="2:5" ht="15">
      <c r="B800" s="30"/>
      <c r="C800" s="75"/>
      <c r="D800" s="80"/>
      <c r="E800" s="75"/>
    </row>
    <row r="801" spans="2:5" ht="15">
      <c r="B801" s="30"/>
      <c r="C801" s="75"/>
      <c r="D801" s="76"/>
      <c r="E801" s="75"/>
    </row>
    <row r="802" spans="2:5" ht="15">
      <c r="B802" s="30"/>
      <c r="C802" s="75"/>
      <c r="D802" s="76"/>
      <c r="E802" s="75"/>
    </row>
    <row r="803" spans="2:5" ht="15.75" thickBot="1">
      <c r="B803" s="31"/>
      <c r="C803" s="75"/>
      <c r="D803" s="81"/>
      <c r="E803" s="75"/>
    </row>
    <row r="804" spans="2:5" ht="15" thickBot="1">
      <c r="B804" s="82" t="s">
        <v>49</v>
      </c>
      <c r="C804" s="83">
        <f>SUM(C780:C803)</f>
        <v>10</v>
      </c>
      <c r="D804" s="84"/>
      <c r="E804" s="85">
        <f>SUM(E780:E803)</f>
        <v>10</v>
      </c>
    </row>
    <row r="805" spans="2:5" ht="21" thickBot="1">
      <c r="B805" s="82" t="s">
        <v>50</v>
      </c>
      <c r="C805" s="85">
        <f>+C776+C804</f>
        <v>853.42000000000007</v>
      </c>
      <c r="D805" s="84"/>
      <c r="E805" s="86">
        <f>+(C776+C804)-E804</f>
        <v>843.42000000000007</v>
      </c>
    </row>
    <row r="809" spans="2:5" ht="20.25">
      <c r="C809" s="87" t="s">
        <v>35</v>
      </c>
      <c r="E809" s="57">
        <f>E774+1</f>
        <v>42453</v>
      </c>
    </row>
    <row r="810" spans="2:5" ht="15.75" thickBot="1">
      <c r="D810" s="58"/>
      <c r="E810" s="59"/>
    </row>
    <row r="811" spans="2:5" ht="18.75" thickBot="1">
      <c r="B811" s="60" t="s">
        <v>36</v>
      </c>
      <c r="C811" s="61">
        <f>E805</f>
        <v>843.42000000000007</v>
      </c>
      <c r="D811" s="62"/>
      <c r="E811" s="63" t="s">
        <v>37</v>
      </c>
    </row>
    <row r="812" spans="2:5" ht="13.5" thickBot="1">
      <c r="B812" s="64" t="s">
        <v>38</v>
      </c>
      <c r="C812" s="65"/>
      <c r="D812" s="66" t="s">
        <v>39</v>
      </c>
      <c r="E812" s="67"/>
    </row>
    <row r="813" spans="2:5" ht="13.5" thickBot="1">
      <c r="B813" s="68"/>
      <c r="C813" s="69" t="s">
        <v>40</v>
      </c>
      <c r="D813" s="70" t="s">
        <v>41</v>
      </c>
      <c r="E813" s="69"/>
    </row>
    <row r="814" spans="2:5" ht="14.25" thickTop="1" thickBot="1">
      <c r="B814" s="71" t="s">
        <v>41</v>
      </c>
      <c r="C814" s="72"/>
      <c r="D814" s="73"/>
      <c r="E814" s="72"/>
    </row>
    <row r="815" spans="2:5" ht="15">
      <c r="B815" s="74" t="s">
        <v>44</v>
      </c>
      <c r="C815" s="75">
        <v>18</v>
      </c>
      <c r="D815" s="76"/>
      <c r="E815" s="75"/>
    </row>
    <row r="816" spans="2:5" ht="15">
      <c r="B816" s="74" t="s">
        <v>45</v>
      </c>
      <c r="C816" s="75"/>
      <c r="D816" s="76"/>
      <c r="E816" s="75"/>
    </row>
    <row r="817" spans="2:5" ht="15">
      <c r="B817" s="74" t="s">
        <v>46</v>
      </c>
      <c r="C817" s="75"/>
      <c r="D817" s="76"/>
      <c r="E817" s="75"/>
    </row>
    <row r="818" spans="2:5" ht="15">
      <c r="B818" s="74" t="s">
        <v>47</v>
      </c>
      <c r="C818" s="75"/>
      <c r="D818" s="76"/>
      <c r="E818" s="75"/>
    </row>
    <row r="819" spans="2:5" ht="15">
      <c r="B819" s="74" t="s">
        <v>48</v>
      </c>
      <c r="C819" s="75"/>
      <c r="D819" s="76"/>
      <c r="E819" s="75"/>
    </row>
    <row r="820" spans="2:5" ht="15">
      <c r="B820" s="76"/>
      <c r="C820" s="75"/>
      <c r="D820" s="76"/>
      <c r="E820" s="75"/>
    </row>
    <row r="821" spans="2:5" ht="15">
      <c r="B821" s="77"/>
      <c r="C821" s="75"/>
      <c r="D821" s="78"/>
      <c r="E821" s="75"/>
    </row>
    <row r="822" spans="2:5" ht="15">
      <c r="B822" s="30"/>
      <c r="C822" s="75"/>
      <c r="D822" s="76"/>
      <c r="E822" s="75"/>
    </row>
    <row r="823" spans="2:5" ht="15">
      <c r="B823" s="30"/>
      <c r="C823" s="75"/>
      <c r="D823" s="76"/>
      <c r="E823" s="75"/>
    </row>
    <row r="824" spans="2:5" ht="15">
      <c r="B824" s="30"/>
      <c r="C824" s="75"/>
      <c r="D824" s="79"/>
      <c r="E824" s="75"/>
    </row>
    <row r="825" spans="2:5" ht="15">
      <c r="B825" s="30"/>
      <c r="C825" s="75"/>
      <c r="D825" s="76"/>
      <c r="E825" s="75"/>
    </row>
    <row r="826" spans="2:5" ht="15">
      <c r="B826" s="30"/>
      <c r="C826" s="75"/>
      <c r="D826" s="76"/>
      <c r="E826" s="75"/>
    </row>
    <row r="827" spans="2:5" ht="15">
      <c r="B827" s="30"/>
      <c r="C827" s="75"/>
      <c r="D827" s="76"/>
      <c r="E827" s="75"/>
    </row>
    <row r="828" spans="2:5" ht="15">
      <c r="B828" s="30"/>
      <c r="C828" s="75"/>
      <c r="D828" s="76"/>
      <c r="E828" s="75"/>
    </row>
    <row r="829" spans="2:5" ht="15">
      <c r="B829" s="30"/>
      <c r="C829" s="75"/>
      <c r="D829" s="76"/>
      <c r="E829" s="75"/>
    </row>
    <row r="830" spans="2:5" ht="15">
      <c r="B830" s="30"/>
      <c r="C830" s="75"/>
      <c r="D830" s="76"/>
      <c r="E830" s="75"/>
    </row>
    <row r="831" spans="2:5" ht="15">
      <c r="B831" s="30"/>
      <c r="C831" s="75"/>
      <c r="D831" s="76"/>
      <c r="E831" s="75"/>
    </row>
    <row r="832" spans="2:5" ht="15">
      <c r="B832" s="30"/>
      <c r="C832" s="75"/>
      <c r="D832" s="76"/>
      <c r="E832" s="75"/>
    </row>
    <row r="833" spans="2:5" ht="15">
      <c r="B833" s="30"/>
      <c r="C833" s="75"/>
      <c r="D833" s="76"/>
      <c r="E833" s="75"/>
    </row>
    <row r="834" spans="2:5" ht="15">
      <c r="B834" s="30"/>
      <c r="C834" s="75"/>
      <c r="D834" s="76"/>
      <c r="E834" s="75"/>
    </row>
    <row r="835" spans="2:5" ht="15">
      <c r="B835" s="30"/>
      <c r="C835" s="75"/>
      <c r="D835" s="80"/>
      <c r="E835" s="75"/>
    </row>
    <row r="836" spans="2:5" ht="15">
      <c r="B836" s="30"/>
      <c r="C836" s="75"/>
      <c r="D836" s="76"/>
      <c r="E836" s="75"/>
    </row>
    <row r="837" spans="2:5" ht="15">
      <c r="B837" s="30"/>
      <c r="C837" s="75"/>
      <c r="D837" s="76"/>
      <c r="E837" s="75"/>
    </row>
    <row r="838" spans="2:5" ht="15.75" thickBot="1">
      <c r="B838" s="31"/>
      <c r="C838" s="75"/>
      <c r="D838" s="81"/>
      <c r="E838" s="75"/>
    </row>
    <row r="839" spans="2:5" ht="15" thickBot="1">
      <c r="B839" s="82" t="s">
        <v>49</v>
      </c>
      <c r="C839" s="83">
        <f>SUM(C815:C838)</f>
        <v>18</v>
      </c>
      <c r="D839" s="84"/>
      <c r="E839" s="85">
        <f>SUM(E815:E838)</f>
        <v>0</v>
      </c>
    </row>
    <row r="840" spans="2:5" ht="21" thickBot="1">
      <c r="B840" s="82" t="s">
        <v>50</v>
      </c>
      <c r="C840" s="85">
        <f>+C811+C839</f>
        <v>861.42000000000007</v>
      </c>
      <c r="D840" s="84"/>
      <c r="E840" s="86">
        <f>+(C811+C839)-E839</f>
        <v>861.42000000000007</v>
      </c>
    </row>
    <row r="844" spans="2:5" ht="20.25">
      <c r="C844" s="87" t="s">
        <v>35</v>
      </c>
      <c r="E844" s="57">
        <f>E809+1</f>
        <v>42454</v>
      </c>
    </row>
    <row r="845" spans="2:5" ht="15.75" thickBot="1">
      <c r="D845" s="58"/>
      <c r="E845" s="59"/>
    </row>
    <row r="846" spans="2:5" ht="18.75" thickBot="1">
      <c r="B846" s="60" t="s">
        <v>36</v>
      </c>
      <c r="C846" s="61">
        <f>E840</f>
        <v>861.42000000000007</v>
      </c>
      <c r="D846" s="62"/>
      <c r="E846" s="63" t="s">
        <v>37</v>
      </c>
    </row>
    <row r="847" spans="2:5" ht="13.5" thickBot="1">
      <c r="B847" s="64" t="s">
        <v>38</v>
      </c>
      <c r="C847" s="65"/>
      <c r="D847" s="66" t="s">
        <v>39</v>
      </c>
      <c r="E847" s="67"/>
    </row>
    <row r="848" spans="2:5" ht="13.5" thickBot="1">
      <c r="B848" s="68"/>
      <c r="C848" s="69" t="s">
        <v>40</v>
      </c>
      <c r="D848" s="70" t="s">
        <v>41</v>
      </c>
      <c r="E848" s="69"/>
    </row>
    <row r="849" spans="2:5" ht="14.25" thickTop="1" thickBot="1">
      <c r="B849" s="71" t="s">
        <v>41</v>
      </c>
      <c r="C849" s="72"/>
      <c r="D849" s="73"/>
      <c r="E849" s="72"/>
    </row>
    <row r="850" spans="2:5" ht="15">
      <c r="B850" s="74" t="s">
        <v>44</v>
      </c>
      <c r="C850" s="75">
        <v>50</v>
      </c>
      <c r="D850" s="122" t="s">
        <v>95</v>
      </c>
      <c r="E850" s="119">
        <v>15</v>
      </c>
    </row>
    <row r="851" spans="2:5" ht="15">
      <c r="B851" s="74" t="s">
        <v>45</v>
      </c>
      <c r="C851" s="119">
        <v>12</v>
      </c>
      <c r="D851" s="122" t="s">
        <v>96</v>
      </c>
      <c r="E851" s="119">
        <v>10</v>
      </c>
    </row>
    <row r="852" spans="2:5" ht="15">
      <c r="B852" s="74" t="s">
        <v>46</v>
      </c>
      <c r="C852" s="119">
        <v>39.6</v>
      </c>
      <c r="D852" s="122"/>
      <c r="E852" s="119"/>
    </row>
    <row r="853" spans="2:5" ht="15">
      <c r="B853" s="74" t="s">
        <v>47</v>
      </c>
      <c r="C853" s="75"/>
      <c r="D853" s="76"/>
      <c r="E853" s="75"/>
    </row>
    <row r="854" spans="2:5" ht="15">
      <c r="B854" s="74" t="s">
        <v>48</v>
      </c>
      <c r="C854" s="75"/>
      <c r="D854" s="76"/>
      <c r="E854" s="75"/>
    </row>
    <row r="855" spans="2:5" ht="15">
      <c r="B855" s="76"/>
      <c r="C855" s="75"/>
      <c r="D855" s="76"/>
      <c r="E855" s="75"/>
    </row>
    <row r="856" spans="2:5" ht="15">
      <c r="B856" s="77"/>
      <c r="C856" s="75"/>
      <c r="D856" s="78"/>
      <c r="E856" s="75"/>
    </row>
    <row r="857" spans="2:5" ht="15">
      <c r="B857" s="30"/>
      <c r="C857" s="75"/>
      <c r="D857" s="76"/>
      <c r="E857" s="75"/>
    </row>
    <row r="858" spans="2:5" ht="15">
      <c r="B858" s="30"/>
      <c r="C858" s="75"/>
      <c r="D858" s="76"/>
      <c r="E858" s="75"/>
    </row>
    <row r="859" spans="2:5" ht="15">
      <c r="B859" s="30"/>
      <c r="C859" s="75"/>
      <c r="D859" s="79"/>
      <c r="E859" s="75"/>
    </row>
    <row r="860" spans="2:5" ht="15">
      <c r="B860" s="30"/>
      <c r="C860" s="75"/>
      <c r="D860" s="76"/>
      <c r="E860" s="75"/>
    </row>
    <row r="861" spans="2:5" ht="15">
      <c r="B861" s="30"/>
      <c r="C861" s="75"/>
      <c r="D861" s="76"/>
      <c r="E861" s="75"/>
    </row>
    <row r="862" spans="2:5" ht="15">
      <c r="B862" s="30"/>
      <c r="C862" s="75"/>
      <c r="D862" s="76"/>
      <c r="E862" s="75"/>
    </row>
    <row r="863" spans="2:5" ht="15">
      <c r="B863" s="30"/>
      <c r="C863" s="75"/>
      <c r="D863" s="76"/>
      <c r="E863" s="75"/>
    </row>
    <row r="864" spans="2:5" ht="15">
      <c r="B864" s="30"/>
      <c r="C864" s="75"/>
      <c r="D864" s="76"/>
      <c r="E864" s="75"/>
    </row>
    <row r="865" spans="2:5" ht="15">
      <c r="B865" s="30"/>
      <c r="C865" s="75"/>
      <c r="D865" s="76"/>
      <c r="E865" s="75"/>
    </row>
    <row r="866" spans="2:5" ht="15">
      <c r="B866" s="30"/>
      <c r="C866" s="75"/>
      <c r="D866" s="76"/>
      <c r="E866" s="75"/>
    </row>
    <row r="867" spans="2:5" ht="15">
      <c r="B867" s="30"/>
      <c r="C867" s="75"/>
      <c r="D867" s="76"/>
      <c r="E867" s="75"/>
    </row>
    <row r="868" spans="2:5" ht="15">
      <c r="B868" s="30"/>
      <c r="C868" s="75"/>
      <c r="D868" s="76"/>
      <c r="E868" s="75"/>
    </row>
    <row r="869" spans="2:5" ht="15">
      <c r="B869" s="30"/>
      <c r="C869" s="75"/>
      <c r="D869" s="76"/>
      <c r="E869" s="75"/>
    </row>
    <row r="870" spans="2:5" ht="15">
      <c r="B870" s="30"/>
      <c r="C870" s="75"/>
      <c r="D870" s="80"/>
      <c r="E870" s="75"/>
    </row>
    <row r="871" spans="2:5" ht="15">
      <c r="B871" s="30"/>
      <c r="C871" s="75"/>
      <c r="D871" s="76"/>
      <c r="E871" s="75"/>
    </row>
    <row r="872" spans="2:5" ht="15">
      <c r="B872" s="30"/>
      <c r="C872" s="75"/>
      <c r="D872" s="76"/>
      <c r="E872" s="75"/>
    </row>
    <row r="873" spans="2:5" ht="15.75" thickBot="1">
      <c r="B873" s="31"/>
      <c r="C873" s="75"/>
      <c r="D873" s="81"/>
      <c r="E873" s="75"/>
    </row>
    <row r="874" spans="2:5" ht="15" thickBot="1">
      <c r="B874" s="82" t="s">
        <v>49</v>
      </c>
      <c r="C874" s="83">
        <f>SUM(C850:C873)</f>
        <v>101.6</v>
      </c>
      <c r="D874" s="84"/>
      <c r="E874" s="85">
        <f>SUM(E850:E873)</f>
        <v>25</v>
      </c>
    </row>
    <row r="875" spans="2:5" ht="21" thickBot="1">
      <c r="B875" s="82" t="s">
        <v>50</v>
      </c>
      <c r="C875" s="85">
        <f>+C846+C874</f>
        <v>963.0200000000001</v>
      </c>
      <c r="D875" s="84"/>
      <c r="E875" s="86">
        <f>+(C846+C874)-E874</f>
        <v>938.0200000000001</v>
      </c>
    </row>
    <row r="879" spans="2:5" ht="20.25">
      <c r="C879" s="87" t="s">
        <v>35</v>
      </c>
      <c r="E879" s="57">
        <f>E844+1</f>
        <v>42455</v>
      </c>
    </row>
    <row r="880" spans="2:5" ht="15.75" thickBot="1">
      <c r="D880" s="58"/>
      <c r="E880" s="59"/>
    </row>
    <row r="881" spans="2:5" ht="18.75" thickBot="1">
      <c r="B881" s="60" t="s">
        <v>36</v>
      </c>
      <c r="C881" s="61">
        <f>E875</f>
        <v>938.0200000000001</v>
      </c>
      <c r="D881" s="62"/>
      <c r="E881" s="63" t="s">
        <v>37</v>
      </c>
    </row>
    <row r="882" spans="2:5" ht="13.5" thickBot="1">
      <c r="B882" s="64" t="s">
        <v>38</v>
      </c>
      <c r="C882" s="65"/>
      <c r="D882" s="66" t="s">
        <v>39</v>
      </c>
      <c r="E882" s="67"/>
    </row>
    <row r="883" spans="2:5" ht="13.5" thickBot="1">
      <c r="B883" s="68"/>
      <c r="C883" s="69" t="s">
        <v>40</v>
      </c>
      <c r="D883" s="70" t="s">
        <v>41</v>
      </c>
      <c r="E883" s="69"/>
    </row>
    <row r="884" spans="2:5" ht="14.25" thickTop="1" thickBot="1">
      <c r="B884" s="71" t="s">
        <v>41</v>
      </c>
      <c r="C884" s="72"/>
      <c r="D884" s="73"/>
      <c r="E884" s="72"/>
    </row>
    <row r="885" spans="2:5" ht="15">
      <c r="B885" s="74" t="s">
        <v>44</v>
      </c>
      <c r="C885" s="75"/>
      <c r="D885" s="122" t="s">
        <v>100</v>
      </c>
      <c r="E885" s="119">
        <v>20</v>
      </c>
    </row>
    <row r="886" spans="2:5" ht="15">
      <c r="B886" s="74" t="s">
        <v>45</v>
      </c>
      <c r="C886" s="119">
        <v>240</v>
      </c>
      <c r="D886" s="122" t="s">
        <v>101</v>
      </c>
      <c r="E886" s="119">
        <v>10</v>
      </c>
    </row>
    <row r="887" spans="2:5" ht="15">
      <c r="B887" s="74" t="s">
        <v>46</v>
      </c>
      <c r="C887" s="75"/>
      <c r="D887" s="76"/>
      <c r="E887" s="75"/>
    </row>
    <row r="888" spans="2:5" ht="15">
      <c r="B888" s="74" t="s">
        <v>47</v>
      </c>
      <c r="C888" s="75"/>
      <c r="D888" s="76"/>
      <c r="E888" s="75"/>
    </row>
    <row r="889" spans="2:5" ht="15">
      <c r="B889" s="74" t="s">
        <v>48</v>
      </c>
      <c r="C889" s="75"/>
      <c r="D889" s="76"/>
      <c r="E889" s="75"/>
    </row>
    <row r="890" spans="2:5" ht="15">
      <c r="B890" s="76"/>
      <c r="C890" s="75"/>
      <c r="D890" s="76"/>
      <c r="E890" s="75"/>
    </row>
    <row r="891" spans="2:5" ht="15">
      <c r="B891" s="77"/>
      <c r="C891" s="75"/>
      <c r="D891" s="78"/>
      <c r="E891" s="75"/>
    </row>
    <row r="892" spans="2:5" ht="15">
      <c r="B892" s="30"/>
      <c r="C892" s="75"/>
      <c r="D892" s="76"/>
      <c r="E892" s="75"/>
    </row>
    <row r="893" spans="2:5" ht="15">
      <c r="B893" s="30"/>
      <c r="C893" s="75"/>
      <c r="D893" s="76"/>
      <c r="E893" s="75"/>
    </row>
    <row r="894" spans="2:5" ht="15">
      <c r="B894" s="30"/>
      <c r="C894" s="75"/>
      <c r="D894" s="79"/>
      <c r="E894" s="75"/>
    </row>
    <row r="895" spans="2:5" ht="15">
      <c r="B895" s="30"/>
      <c r="C895" s="75"/>
      <c r="D895" s="76"/>
      <c r="E895" s="75"/>
    </row>
    <row r="896" spans="2:5" ht="15">
      <c r="B896" s="30"/>
      <c r="C896" s="75"/>
      <c r="D896" s="76"/>
      <c r="E896" s="75"/>
    </row>
    <row r="897" spans="2:5" ht="15">
      <c r="B897" s="30"/>
      <c r="C897" s="75"/>
      <c r="D897" s="76"/>
      <c r="E897" s="75"/>
    </row>
    <row r="898" spans="2:5" ht="15">
      <c r="B898" s="30"/>
      <c r="C898" s="75"/>
      <c r="D898" s="76"/>
      <c r="E898" s="75"/>
    </row>
    <row r="899" spans="2:5" ht="15">
      <c r="B899" s="30"/>
      <c r="C899" s="75"/>
      <c r="D899" s="76"/>
      <c r="E899" s="75"/>
    </row>
    <row r="900" spans="2:5" ht="15">
      <c r="B900" s="30"/>
      <c r="C900" s="75"/>
      <c r="D900" s="76"/>
      <c r="E900" s="75"/>
    </row>
    <row r="901" spans="2:5" ht="15">
      <c r="B901" s="30"/>
      <c r="C901" s="75"/>
      <c r="D901" s="76"/>
      <c r="E901" s="75"/>
    </row>
    <row r="902" spans="2:5" ht="15">
      <c r="B902" s="30"/>
      <c r="C902" s="75"/>
      <c r="D902" s="76"/>
      <c r="E902" s="75"/>
    </row>
    <row r="903" spans="2:5" ht="15">
      <c r="B903" s="30"/>
      <c r="C903" s="75"/>
      <c r="D903" s="76"/>
      <c r="E903" s="75"/>
    </row>
    <row r="904" spans="2:5" ht="15">
      <c r="B904" s="30"/>
      <c r="C904" s="75"/>
      <c r="D904" s="76"/>
      <c r="E904" s="75"/>
    </row>
    <row r="905" spans="2:5" ht="15">
      <c r="B905" s="30"/>
      <c r="C905" s="75"/>
      <c r="D905" s="80"/>
      <c r="E905" s="75"/>
    </row>
    <row r="906" spans="2:5" ht="15">
      <c r="B906" s="30"/>
      <c r="C906" s="75"/>
      <c r="D906" s="76"/>
      <c r="E906" s="75"/>
    </row>
    <row r="907" spans="2:5" ht="15">
      <c r="B907" s="30"/>
      <c r="C907" s="75"/>
      <c r="D907" s="76"/>
      <c r="E907" s="75"/>
    </row>
    <row r="908" spans="2:5" ht="15.75" thickBot="1">
      <c r="B908" s="31"/>
      <c r="C908" s="75"/>
      <c r="D908" s="81"/>
      <c r="E908" s="75"/>
    </row>
    <row r="909" spans="2:5" ht="15" thickBot="1">
      <c r="B909" s="82" t="s">
        <v>49</v>
      </c>
      <c r="C909" s="83">
        <f>SUM(C885:C908)</f>
        <v>240</v>
      </c>
      <c r="D909" s="84"/>
      <c r="E909" s="85">
        <f>SUM(E885:E908)</f>
        <v>30</v>
      </c>
    </row>
    <row r="910" spans="2:5" ht="21" thickBot="1">
      <c r="B910" s="82" t="s">
        <v>50</v>
      </c>
      <c r="C910" s="85">
        <f>+C881+C909</f>
        <v>1178.02</v>
      </c>
      <c r="D910" s="84"/>
      <c r="E910" s="86">
        <f>+(C881+C909)-E909</f>
        <v>1148.02</v>
      </c>
    </row>
    <row r="914" spans="2:5" ht="20.25">
      <c r="C914" s="87" t="s">
        <v>35</v>
      </c>
      <c r="E914" s="57">
        <f>E879+1</f>
        <v>42456</v>
      </c>
    </row>
    <row r="915" spans="2:5" ht="15.75" thickBot="1">
      <c r="D915" s="58"/>
      <c r="E915" s="59"/>
    </row>
    <row r="916" spans="2:5" ht="18.75" thickBot="1">
      <c r="B916" s="60" t="s">
        <v>36</v>
      </c>
      <c r="C916" s="61">
        <f>E910</f>
        <v>1148.02</v>
      </c>
      <c r="D916" s="62"/>
      <c r="E916" s="63" t="s">
        <v>37</v>
      </c>
    </row>
    <row r="917" spans="2:5" ht="13.5" thickBot="1">
      <c r="B917" s="64" t="s">
        <v>38</v>
      </c>
      <c r="C917" s="65"/>
      <c r="D917" s="66" t="s">
        <v>39</v>
      </c>
      <c r="E917" s="67"/>
    </row>
    <row r="918" spans="2:5" ht="13.5" thickBot="1">
      <c r="B918" s="68"/>
      <c r="C918" s="69" t="s">
        <v>40</v>
      </c>
      <c r="D918" s="70" t="s">
        <v>41</v>
      </c>
      <c r="E918" s="69"/>
    </row>
    <row r="919" spans="2:5" ht="14.25" thickTop="1" thickBot="1">
      <c r="B919" s="71" t="s">
        <v>41</v>
      </c>
      <c r="C919" s="72"/>
      <c r="D919" s="73"/>
      <c r="E919" s="72"/>
    </row>
    <row r="920" spans="2:5" ht="15">
      <c r="B920" s="74" t="s">
        <v>44</v>
      </c>
      <c r="C920" s="75"/>
      <c r="D920" s="76"/>
      <c r="E920" s="75"/>
    </row>
    <row r="921" spans="2:5" ht="15">
      <c r="B921" s="74" t="s">
        <v>45</v>
      </c>
      <c r="C921" s="75"/>
      <c r="D921" s="76"/>
      <c r="E921" s="75"/>
    </row>
    <row r="922" spans="2:5" ht="15">
      <c r="B922" s="74" t="s">
        <v>46</v>
      </c>
      <c r="C922" s="75"/>
      <c r="D922" s="76"/>
      <c r="E922" s="75"/>
    </row>
    <row r="923" spans="2:5" ht="15">
      <c r="B923" s="74" t="s">
        <v>47</v>
      </c>
      <c r="C923" s="75"/>
      <c r="D923" s="76"/>
      <c r="E923" s="75"/>
    </row>
    <row r="924" spans="2:5" ht="15">
      <c r="B924" s="74" t="s">
        <v>48</v>
      </c>
      <c r="C924" s="75"/>
      <c r="D924" s="76"/>
      <c r="E924" s="75"/>
    </row>
    <row r="925" spans="2:5" ht="15">
      <c r="B925" s="76"/>
      <c r="C925" s="75"/>
      <c r="D925" s="76"/>
      <c r="E925" s="75"/>
    </row>
    <row r="926" spans="2:5" ht="15">
      <c r="B926" s="77"/>
      <c r="C926" s="75"/>
      <c r="D926" s="78"/>
      <c r="E926" s="75"/>
    </row>
    <row r="927" spans="2:5" ht="15">
      <c r="B927" s="30"/>
      <c r="C927" s="75"/>
      <c r="D927" s="76"/>
      <c r="E927" s="75"/>
    </row>
    <row r="928" spans="2:5" ht="15">
      <c r="B928" s="30"/>
      <c r="C928" s="75"/>
      <c r="D928" s="76"/>
      <c r="E928" s="75"/>
    </row>
    <row r="929" spans="2:5" ht="15">
      <c r="B929" s="30"/>
      <c r="C929" s="75"/>
      <c r="D929" s="79"/>
      <c r="E929" s="75"/>
    </row>
    <row r="930" spans="2:5" ht="15">
      <c r="B930" s="30"/>
      <c r="C930" s="75"/>
      <c r="D930" s="76"/>
      <c r="E930" s="75"/>
    </row>
    <row r="931" spans="2:5" ht="15">
      <c r="B931" s="30"/>
      <c r="C931" s="75"/>
      <c r="D931" s="76"/>
      <c r="E931" s="75"/>
    </row>
    <row r="932" spans="2:5" ht="15">
      <c r="B932" s="30"/>
      <c r="C932" s="75"/>
      <c r="D932" s="76"/>
      <c r="E932" s="75"/>
    </row>
    <row r="933" spans="2:5" ht="15">
      <c r="B933" s="30"/>
      <c r="C933" s="75"/>
      <c r="D933" s="76"/>
      <c r="E933" s="75"/>
    </row>
    <row r="934" spans="2:5" ht="15">
      <c r="B934" s="30"/>
      <c r="C934" s="75"/>
      <c r="D934" s="76"/>
      <c r="E934" s="75"/>
    </row>
    <row r="935" spans="2:5" ht="15">
      <c r="B935" s="30"/>
      <c r="C935" s="75"/>
      <c r="D935" s="76"/>
      <c r="E935" s="75"/>
    </row>
    <row r="936" spans="2:5" ht="15">
      <c r="B936" s="30"/>
      <c r="C936" s="75"/>
      <c r="D936" s="76"/>
      <c r="E936" s="75"/>
    </row>
    <row r="937" spans="2:5" ht="15">
      <c r="B937" s="30"/>
      <c r="C937" s="75"/>
      <c r="D937" s="76"/>
      <c r="E937" s="75"/>
    </row>
    <row r="938" spans="2:5" ht="15">
      <c r="B938" s="30"/>
      <c r="C938" s="75"/>
      <c r="D938" s="76"/>
      <c r="E938" s="75"/>
    </row>
    <row r="939" spans="2:5" ht="15">
      <c r="B939" s="30"/>
      <c r="C939" s="75"/>
      <c r="D939" s="76"/>
      <c r="E939" s="75"/>
    </row>
    <row r="940" spans="2:5" ht="15">
      <c r="B940" s="30"/>
      <c r="C940" s="75"/>
      <c r="D940" s="80"/>
      <c r="E940" s="75"/>
    </row>
    <row r="941" spans="2:5" ht="15">
      <c r="B941" s="30"/>
      <c r="C941" s="75"/>
      <c r="D941" s="76"/>
      <c r="E941" s="75"/>
    </row>
    <row r="942" spans="2:5" ht="15">
      <c r="B942" s="30"/>
      <c r="C942" s="75"/>
      <c r="D942" s="76"/>
      <c r="E942" s="75"/>
    </row>
    <row r="943" spans="2:5" ht="15.75" thickBot="1">
      <c r="B943" s="31"/>
      <c r="C943" s="75"/>
      <c r="D943" s="81"/>
      <c r="E943" s="75"/>
    </row>
    <row r="944" spans="2:5" ht="15" thickBot="1">
      <c r="B944" s="82" t="s">
        <v>49</v>
      </c>
      <c r="C944" s="83">
        <f>SUM(C920:C943)</f>
        <v>0</v>
      </c>
      <c r="D944" s="84"/>
      <c r="E944" s="85">
        <f>SUM(E920:E943)</f>
        <v>0</v>
      </c>
    </row>
    <row r="945" spans="2:5" ht="21" thickBot="1">
      <c r="B945" s="82" t="s">
        <v>50</v>
      </c>
      <c r="C945" s="85">
        <f>+C916+C944</f>
        <v>1148.02</v>
      </c>
      <c r="D945" s="84"/>
      <c r="E945" s="86">
        <f>+(C916+C944)-E944</f>
        <v>1148.02</v>
      </c>
    </row>
    <row r="949" spans="2:5" ht="20.25">
      <c r="C949" s="87" t="s">
        <v>35</v>
      </c>
      <c r="E949" s="57">
        <f>E914+1</f>
        <v>42457</v>
      </c>
    </row>
    <row r="950" spans="2:5" ht="15.75" thickBot="1">
      <c r="D950" s="58"/>
      <c r="E950" s="59"/>
    </row>
    <row r="951" spans="2:5" ht="18.75" thickBot="1">
      <c r="B951" s="60" t="s">
        <v>36</v>
      </c>
      <c r="C951" s="61">
        <f>E945</f>
        <v>1148.02</v>
      </c>
      <c r="D951" s="62"/>
      <c r="E951" s="63" t="s">
        <v>37</v>
      </c>
    </row>
    <row r="952" spans="2:5" ht="13.5" thickBot="1">
      <c r="B952" s="64" t="s">
        <v>38</v>
      </c>
      <c r="C952" s="65"/>
      <c r="D952" s="66" t="s">
        <v>39</v>
      </c>
      <c r="E952" s="67"/>
    </row>
    <row r="953" spans="2:5" ht="13.5" thickBot="1">
      <c r="B953" s="68"/>
      <c r="C953" s="69" t="s">
        <v>40</v>
      </c>
      <c r="D953" s="70" t="s">
        <v>41</v>
      </c>
      <c r="E953" s="69"/>
    </row>
    <row r="954" spans="2:5" ht="14.25" thickTop="1" thickBot="1">
      <c r="B954" s="71" t="s">
        <v>41</v>
      </c>
      <c r="C954" s="72"/>
      <c r="D954" s="124"/>
      <c r="E954" s="125"/>
    </row>
    <row r="955" spans="2:5" ht="15">
      <c r="B955" s="74" t="s">
        <v>44</v>
      </c>
      <c r="C955" s="75"/>
      <c r="D955" s="122" t="s">
        <v>102</v>
      </c>
      <c r="E955" s="119">
        <v>30</v>
      </c>
    </row>
    <row r="956" spans="2:5" ht="15">
      <c r="B956" s="74" t="s">
        <v>45</v>
      </c>
      <c r="C956" s="75"/>
      <c r="D956" s="122" t="s">
        <v>103</v>
      </c>
      <c r="E956" s="119">
        <v>100</v>
      </c>
    </row>
    <row r="957" spans="2:5" ht="15">
      <c r="B957" s="74" t="s">
        <v>46</v>
      </c>
      <c r="C957" s="75"/>
      <c r="D957" s="122" t="s">
        <v>80</v>
      </c>
      <c r="E957" s="119">
        <v>10</v>
      </c>
    </row>
    <row r="958" spans="2:5" ht="15">
      <c r="B958" s="74" t="s">
        <v>47</v>
      </c>
      <c r="C958" s="75"/>
      <c r="D958" s="122" t="s">
        <v>104</v>
      </c>
      <c r="E958" s="119">
        <v>5</v>
      </c>
    </row>
    <row r="959" spans="2:5" ht="15">
      <c r="B959" s="74" t="s">
        <v>48</v>
      </c>
      <c r="C959" s="75"/>
      <c r="D959" s="76"/>
      <c r="E959" s="75"/>
    </row>
    <row r="960" spans="2:5" ht="15">
      <c r="B960" s="76"/>
      <c r="C960" s="75"/>
      <c r="D960" s="76"/>
      <c r="E960" s="75"/>
    </row>
    <row r="961" spans="2:5" ht="15">
      <c r="B961" s="77"/>
      <c r="C961" s="75"/>
      <c r="D961" s="78"/>
      <c r="E961" s="75"/>
    </row>
    <row r="962" spans="2:5" ht="15">
      <c r="B962" s="30"/>
      <c r="C962" s="75"/>
      <c r="D962" s="76"/>
      <c r="E962" s="75"/>
    </row>
    <row r="963" spans="2:5" ht="15">
      <c r="B963" s="30"/>
      <c r="C963" s="75"/>
      <c r="D963" s="76"/>
      <c r="E963" s="75"/>
    </row>
    <row r="964" spans="2:5" ht="15">
      <c r="B964" s="30"/>
      <c r="C964" s="75"/>
      <c r="D964" s="79"/>
      <c r="E964" s="75"/>
    </row>
    <row r="965" spans="2:5" ht="15">
      <c r="B965" s="30"/>
      <c r="C965" s="75"/>
      <c r="D965" s="76"/>
      <c r="E965" s="75"/>
    </row>
    <row r="966" spans="2:5" ht="15">
      <c r="B966" s="30"/>
      <c r="C966" s="75"/>
      <c r="D966" s="76"/>
      <c r="E966" s="75"/>
    </row>
    <row r="967" spans="2:5" ht="15">
      <c r="B967" s="30"/>
      <c r="C967" s="75"/>
      <c r="D967" s="76"/>
      <c r="E967" s="75"/>
    </row>
    <row r="968" spans="2:5" ht="15">
      <c r="B968" s="30"/>
      <c r="C968" s="75"/>
      <c r="D968" s="76"/>
      <c r="E968" s="75"/>
    </row>
    <row r="969" spans="2:5" ht="15">
      <c r="B969" s="30"/>
      <c r="C969" s="75"/>
      <c r="D969" s="76"/>
      <c r="E969" s="75"/>
    </row>
    <row r="970" spans="2:5" ht="15">
      <c r="B970" s="30"/>
      <c r="C970" s="75"/>
      <c r="D970" s="76"/>
      <c r="E970" s="75"/>
    </row>
    <row r="971" spans="2:5" ht="15">
      <c r="B971" s="30"/>
      <c r="C971" s="75"/>
      <c r="D971" s="76"/>
      <c r="E971" s="75"/>
    </row>
    <row r="972" spans="2:5" ht="15">
      <c r="B972" s="30"/>
      <c r="C972" s="75"/>
      <c r="D972" s="76"/>
      <c r="E972" s="75"/>
    </row>
    <row r="973" spans="2:5" ht="15">
      <c r="B973" s="30"/>
      <c r="C973" s="75"/>
      <c r="D973" s="76"/>
      <c r="E973" s="75"/>
    </row>
    <row r="974" spans="2:5" ht="15">
      <c r="B974" s="30"/>
      <c r="C974" s="75"/>
      <c r="D974" s="76"/>
      <c r="E974" s="75"/>
    </row>
    <row r="975" spans="2:5" ht="15">
      <c r="B975" s="30"/>
      <c r="C975" s="75"/>
      <c r="D975" s="80"/>
      <c r="E975" s="75"/>
    </row>
    <row r="976" spans="2:5" ht="15">
      <c r="B976" s="30"/>
      <c r="C976" s="75"/>
      <c r="D976" s="76"/>
      <c r="E976" s="75"/>
    </row>
    <row r="977" spans="2:5" ht="15">
      <c r="B977" s="30"/>
      <c r="C977" s="75"/>
      <c r="D977" s="76"/>
      <c r="E977" s="75"/>
    </row>
    <row r="978" spans="2:5" ht="15.75" thickBot="1">
      <c r="B978" s="31"/>
      <c r="C978" s="75"/>
      <c r="D978" s="81"/>
      <c r="E978" s="75"/>
    </row>
    <row r="979" spans="2:5" ht="15" thickBot="1">
      <c r="B979" s="82" t="s">
        <v>49</v>
      </c>
      <c r="C979" s="83">
        <f>SUM(C955:C978)</f>
        <v>0</v>
      </c>
      <c r="D979" s="84"/>
      <c r="E979" s="85">
        <f>SUM(E955:E978)</f>
        <v>145</v>
      </c>
    </row>
    <row r="980" spans="2:5" ht="21" thickBot="1">
      <c r="B980" s="82" t="s">
        <v>50</v>
      </c>
      <c r="C980" s="85">
        <f>+C951+C979</f>
        <v>1148.02</v>
      </c>
      <c r="D980" s="84"/>
      <c r="E980" s="86">
        <f>+(C951+C979)-E979</f>
        <v>1003.02</v>
      </c>
    </row>
    <row r="984" spans="2:5" ht="20.25">
      <c r="C984" s="87" t="s">
        <v>35</v>
      </c>
      <c r="E984" s="57">
        <f>E949+1</f>
        <v>42458</v>
      </c>
    </row>
    <row r="985" spans="2:5" ht="15.75" thickBot="1">
      <c r="D985" s="58"/>
      <c r="E985" s="59"/>
    </row>
    <row r="986" spans="2:5" ht="18.75" thickBot="1">
      <c r="B986" s="60" t="s">
        <v>36</v>
      </c>
      <c r="C986" s="61">
        <f>E980</f>
        <v>1003.02</v>
      </c>
      <c r="D986" s="62"/>
      <c r="E986" s="63" t="s">
        <v>37</v>
      </c>
    </row>
    <row r="987" spans="2:5" ht="13.5" thickBot="1">
      <c r="B987" s="64" t="s">
        <v>38</v>
      </c>
      <c r="C987" s="65"/>
      <c r="D987" s="66" t="s">
        <v>39</v>
      </c>
      <c r="E987" s="67"/>
    </row>
    <row r="988" spans="2:5" ht="13.5" thickBot="1">
      <c r="B988" s="68"/>
      <c r="C988" s="69" t="s">
        <v>40</v>
      </c>
      <c r="D988" s="70" t="s">
        <v>41</v>
      </c>
      <c r="E988" s="69"/>
    </row>
    <row r="989" spans="2:5" ht="14.25" thickTop="1" thickBot="1">
      <c r="B989" s="71" t="s">
        <v>41</v>
      </c>
      <c r="C989" s="72"/>
      <c r="D989" s="73"/>
      <c r="E989" s="72"/>
    </row>
    <row r="990" spans="2:5" ht="15">
      <c r="B990" s="74" t="s">
        <v>44</v>
      </c>
      <c r="C990" s="75"/>
      <c r="D990" s="76"/>
      <c r="E990" s="75"/>
    </row>
    <row r="991" spans="2:5" ht="15">
      <c r="B991" s="74" t="s">
        <v>45</v>
      </c>
      <c r="C991" s="111"/>
      <c r="D991" s="76"/>
      <c r="E991" s="75"/>
    </row>
    <row r="992" spans="2:5" ht="15">
      <c r="B992" s="74" t="s">
        <v>46</v>
      </c>
      <c r="C992" s="75"/>
      <c r="D992" s="76"/>
      <c r="E992" s="75"/>
    </row>
    <row r="993" spans="2:5" ht="15">
      <c r="B993" s="74" t="s">
        <v>47</v>
      </c>
      <c r="C993" s="75"/>
      <c r="D993" s="76"/>
      <c r="E993" s="75"/>
    </row>
    <row r="994" spans="2:5" ht="15">
      <c r="B994" s="74" t="s">
        <v>48</v>
      </c>
      <c r="C994" s="75"/>
      <c r="D994" s="76"/>
      <c r="E994" s="75"/>
    </row>
    <row r="995" spans="2:5" ht="15">
      <c r="B995" s="76"/>
      <c r="C995" s="75"/>
      <c r="D995" s="76"/>
      <c r="E995" s="75"/>
    </row>
    <row r="996" spans="2:5" ht="15">
      <c r="B996" s="77"/>
      <c r="C996" s="75"/>
      <c r="D996" s="78"/>
      <c r="E996" s="75"/>
    </row>
    <row r="997" spans="2:5" ht="15">
      <c r="B997" s="30"/>
      <c r="C997" s="75"/>
      <c r="D997" s="76"/>
      <c r="E997" s="75"/>
    </row>
    <row r="998" spans="2:5" ht="15">
      <c r="B998" s="30"/>
      <c r="C998" s="75"/>
      <c r="D998" s="76"/>
      <c r="E998" s="75"/>
    </row>
    <row r="999" spans="2:5" ht="15">
      <c r="B999" s="30"/>
      <c r="C999" s="75"/>
      <c r="D999" s="79"/>
      <c r="E999" s="75"/>
    </row>
    <row r="1000" spans="2:5" ht="15">
      <c r="B1000" s="30"/>
      <c r="C1000" s="75"/>
      <c r="D1000" s="76"/>
      <c r="E1000" s="75"/>
    </row>
    <row r="1001" spans="2:5" ht="15">
      <c r="B1001" s="30"/>
      <c r="C1001" s="75"/>
      <c r="D1001" s="76"/>
      <c r="E1001" s="75"/>
    </row>
    <row r="1002" spans="2:5" ht="15">
      <c r="B1002" s="30"/>
      <c r="C1002" s="75"/>
      <c r="D1002" s="76"/>
      <c r="E1002" s="75"/>
    </row>
    <row r="1003" spans="2:5" ht="15">
      <c r="B1003" s="30"/>
      <c r="C1003" s="75"/>
      <c r="D1003" s="76"/>
      <c r="E1003" s="75"/>
    </row>
    <row r="1004" spans="2:5" ht="15">
      <c r="B1004" s="30"/>
      <c r="C1004" s="75"/>
      <c r="D1004" s="76"/>
      <c r="E1004" s="75"/>
    </row>
    <row r="1005" spans="2:5" ht="15">
      <c r="B1005" s="30"/>
      <c r="C1005" s="75"/>
      <c r="D1005" s="76"/>
      <c r="E1005" s="75"/>
    </row>
    <row r="1006" spans="2:5" ht="15">
      <c r="B1006" s="30"/>
      <c r="C1006" s="75"/>
      <c r="D1006" s="76"/>
      <c r="E1006" s="75"/>
    </row>
    <row r="1007" spans="2:5" ht="15">
      <c r="B1007" s="30"/>
      <c r="C1007" s="75"/>
      <c r="D1007" s="76"/>
      <c r="E1007" s="75"/>
    </row>
    <row r="1008" spans="2:5" ht="15">
      <c r="B1008" s="30"/>
      <c r="C1008" s="75"/>
      <c r="D1008" s="76"/>
      <c r="E1008" s="75"/>
    </row>
    <row r="1009" spans="2:5" ht="15">
      <c r="B1009" s="30"/>
      <c r="C1009" s="75"/>
      <c r="D1009" s="76"/>
      <c r="E1009" s="75"/>
    </row>
    <row r="1010" spans="2:5" ht="15">
      <c r="B1010" s="30"/>
      <c r="C1010" s="75"/>
      <c r="D1010" s="80"/>
      <c r="E1010" s="75"/>
    </row>
    <row r="1011" spans="2:5" ht="15">
      <c r="B1011" s="30"/>
      <c r="C1011" s="75"/>
      <c r="D1011" s="76"/>
      <c r="E1011" s="75"/>
    </row>
    <row r="1012" spans="2:5" ht="15">
      <c r="B1012" s="30"/>
      <c r="C1012" s="75"/>
      <c r="D1012" s="76"/>
      <c r="E1012" s="75"/>
    </row>
    <row r="1013" spans="2:5" ht="15.75" thickBot="1">
      <c r="B1013" s="31"/>
      <c r="C1013" s="75"/>
      <c r="D1013" s="81"/>
      <c r="E1013" s="75"/>
    </row>
    <row r="1014" spans="2:5" ht="15" thickBot="1">
      <c r="B1014" s="82" t="s">
        <v>49</v>
      </c>
      <c r="C1014" s="83">
        <f>SUM(C990:C1013)</f>
        <v>0</v>
      </c>
      <c r="D1014" s="84"/>
      <c r="E1014" s="85">
        <f>SUM(E990:E1013)</f>
        <v>0</v>
      </c>
    </row>
    <row r="1015" spans="2:5" ht="21" thickBot="1">
      <c r="B1015" s="82" t="s">
        <v>50</v>
      </c>
      <c r="C1015" s="85">
        <f>+C986+C1014</f>
        <v>1003.02</v>
      </c>
      <c r="D1015" s="84"/>
      <c r="E1015" s="86">
        <f>+(C986+C1014)-E1014</f>
        <v>1003.02</v>
      </c>
    </row>
    <row r="1019" spans="2:5" ht="20.25">
      <c r="C1019" s="87" t="s">
        <v>35</v>
      </c>
      <c r="E1019" s="57">
        <f>E984+1</f>
        <v>42459</v>
      </c>
    </row>
    <row r="1020" spans="2:5" ht="15.75" thickBot="1">
      <c r="D1020" s="58"/>
      <c r="E1020" s="59"/>
    </row>
    <row r="1021" spans="2:5" ht="18.75" thickBot="1">
      <c r="B1021" s="60" t="s">
        <v>36</v>
      </c>
      <c r="C1021" s="61">
        <f>E1015</f>
        <v>1003.02</v>
      </c>
      <c r="D1021" s="62"/>
      <c r="E1021" s="63" t="s">
        <v>37</v>
      </c>
    </row>
    <row r="1022" spans="2:5" ht="13.5" thickBot="1">
      <c r="B1022" s="64" t="s">
        <v>38</v>
      </c>
      <c r="C1022" s="65"/>
      <c r="D1022" s="66" t="s">
        <v>39</v>
      </c>
      <c r="E1022" s="67"/>
    </row>
    <row r="1023" spans="2:5" ht="13.5" thickBot="1">
      <c r="B1023" s="68"/>
      <c r="C1023" s="69" t="s">
        <v>40</v>
      </c>
      <c r="D1023" s="70" t="s">
        <v>41</v>
      </c>
      <c r="E1023" s="69"/>
    </row>
    <row r="1024" spans="2:5" ht="14.25" thickTop="1" thickBot="1">
      <c r="B1024" s="71" t="s">
        <v>41</v>
      </c>
      <c r="C1024" s="72"/>
      <c r="D1024" s="73"/>
      <c r="E1024" s="72"/>
    </row>
    <row r="1025" spans="2:5" ht="15">
      <c r="B1025" s="74" t="s">
        <v>44</v>
      </c>
      <c r="C1025" s="75"/>
      <c r="D1025" s="76"/>
      <c r="E1025" s="75"/>
    </row>
    <row r="1026" spans="2:5" ht="15">
      <c r="B1026" s="74" t="s">
        <v>45</v>
      </c>
      <c r="C1026" s="75"/>
      <c r="D1026" s="76"/>
      <c r="E1026" s="75"/>
    </row>
    <row r="1027" spans="2:5" ht="15">
      <c r="B1027" s="74" t="s">
        <v>46</v>
      </c>
      <c r="C1027" s="75"/>
      <c r="D1027" s="76"/>
      <c r="E1027" s="75"/>
    </row>
    <row r="1028" spans="2:5" ht="15">
      <c r="B1028" s="74" t="s">
        <v>47</v>
      </c>
      <c r="C1028" s="75"/>
      <c r="D1028" s="76"/>
      <c r="E1028" s="75"/>
    </row>
    <row r="1029" spans="2:5" ht="15">
      <c r="B1029" s="74" t="s">
        <v>48</v>
      </c>
      <c r="C1029" s="75"/>
      <c r="D1029" s="76"/>
      <c r="E1029" s="75"/>
    </row>
    <row r="1030" spans="2:5" ht="15">
      <c r="B1030" s="76"/>
      <c r="C1030" s="75"/>
      <c r="D1030" s="76"/>
      <c r="E1030" s="75"/>
    </row>
    <row r="1031" spans="2:5" ht="15">
      <c r="B1031" s="77"/>
      <c r="C1031" s="75"/>
      <c r="D1031" s="78"/>
      <c r="E1031" s="75"/>
    </row>
    <row r="1032" spans="2:5" ht="15">
      <c r="B1032" s="30"/>
      <c r="C1032" s="75"/>
      <c r="D1032" s="76"/>
      <c r="E1032" s="75"/>
    </row>
    <row r="1033" spans="2:5" ht="15">
      <c r="B1033" s="30"/>
      <c r="C1033" s="75"/>
      <c r="D1033" s="76"/>
      <c r="E1033" s="75"/>
    </row>
    <row r="1034" spans="2:5" ht="15">
      <c r="B1034" s="30"/>
      <c r="C1034" s="75"/>
      <c r="D1034" s="79"/>
      <c r="E1034" s="75"/>
    </row>
    <row r="1035" spans="2:5" ht="15">
      <c r="B1035" s="30"/>
      <c r="C1035" s="75"/>
      <c r="D1035" s="76"/>
      <c r="E1035" s="75"/>
    </row>
    <row r="1036" spans="2:5" ht="15">
      <c r="B1036" s="30"/>
      <c r="C1036" s="75"/>
      <c r="D1036" s="76"/>
      <c r="E1036" s="75"/>
    </row>
    <row r="1037" spans="2:5" ht="15">
      <c r="B1037" s="30"/>
      <c r="C1037" s="75"/>
      <c r="D1037" s="76"/>
      <c r="E1037" s="75"/>
    </row>
    <row r="1038" spans="2:5" ht="15">
      <c r="B1038" s="30"/>
      <c r="C1038" s="75"/>
      <c r="D1038" s="76"/>
      <c r="E1038" s="75"/>
    </row>
    <row r="1039" spans="2:5" ht="15">
      <c r="B1039" s="30"/>
      <c r="C1039" s="75"/>
      <c r="D1039" s="76"/>
      <c r="E1039" s="75"/>
    </row>
    <row r="1040" spans="2:5" ht="15">
      <c r="B1040" s="30"/>
      <c r="C1040" s="75"/>
      <c r="D1040" s="76"/>
      <c r="E1040" s="75"/>
    </row>
    <row r="1041" spans="2:5" ht="15">
      <c r="B1041" s="30"/>
      <c r="C1041" s="75"/>
      <c r="D1041" s="76"/>
      <c r="E1041" s="75"/>
    </row>
    <row r="1042" spans="2:5" ht="15">
      <c r="B1042" s="30"/>
      <c r="C1042" s="75"/>
      <c r="D1042" s="76"/>
      <c r="E1042" s="75"/>
    </row>
    <row r="1043" spans="2:5" ht="15">
      <c r="B1043" s="30"/>
      <c r="C1043" s="75"/>
      <c r="D1043" s="76"/>
      <c r="E1043" s="75"/>
    </row>
    <row r="1044" spans="2:5" ht="15">
      <c r="B1044" s="30"/>
      <c r="C1044" s="75"/>
      <c r="D1044" s="76"/>
      <c r="E1044" s="75"/>
    </row>
    <row r="1045" spans="2:5" ht="15">
      <c r="B1045" s="30"/>
      <c r="C1045" s="75"/>
      <c r="D1045" s="80"/>
      <c r="E1045" s="75"/>
    </row>
    <row r="1046" spans="2:5" ht="15">
      <c r="B1046" s="30"/>
      <c r="C1046" s="75"/>
      <c r="D1046" s="76"/>
      <c r="E1046" s="75"/>
    </row>
    <row r="1047" spans="2:5" ht="15">
      <c r="B1047" s="30"/>
      <c r="C1047" s="75"/>
      <c r="D1047" s="76"/>
      <c r="E1047" s="75"/>
    </row>
    <row r="1048" spans="2:5" ht="15.75" thickBot="1">
      <c r="B1048" s="31"/>
      <c r="C1048" s="75"/>
      <c r="D1048" s="81"/>
      <c r="E1048" s="75"/>
    </row>
    <row r="1049" spans="2:5" ht="15" thickBot="1">
      <c r="B1049" s="82" t="s">
        <v>49</v>
      </c>
      <c r="C1049" s="83">
        <f>SUM(C1025:C1048)</f>
        <v>0</v>
      </c>
      <c r="D1049" s="84"/>
      <c r="E1049" s="85">
        <f>SUM(E1025:E1048)</f>
        <v>0</v>
      </c>
    </row>
    <row r="1050" spans="2:5" ht="21" thickBot="1">
      <c r="B1050" s="82" t="s">
        <v>50</v>
      </c>
      <c r="C1050" s="85">
        <f>+C1021+C1049</f>
        <v>1003.02</v>
      </c>
      <c r="D1050" s="84"/>
      <c r="E1050" s="86">
        <f>+(C1021+C1049)-E1049</f>
        <v>1003.02</v>
      </c>
    </row>
    <row r="1054" spans="2:5" ht="20.25">
      <c r="C1054" s="87" t="s">
        <v>35</v>
      </c>
      <c r="E1054" s="57">
        <f>E1019+1</f>
        <v>42460</v>
      </c>
    </row>
    <row r="1055" spans="2:5" ht="15.75" thickBot="1">
      <c r="D1055" s="58"/>
      <c r="E1055" s="59"/>
    </row>
    <row r="1056" spans="2:5" ht="18.75" thickBot="1">
      <c r="B1056" s="60" t="s">
        <v>36</v>
      </c>
      <c r="C1056" s="61">
        <f>E1050</f>
        <v>1003.02</v>
      </c>
      <c r="D1056" s="62"/>
      <c r="E1056" s="63" t="s">
        <v>37</v>
      </c>
    </row>
    <row r="1057" spans="2:5" ht="13.5" thickBot="1">
      <c r="B1057" s="64" t="s">
        <v>38</v>
      </c>
      <c r="C1057" s="65"/>
      <c r="D1057" s="66" t="s">
        <v>39</v>
      </c>
      <c r="E1057" s="67"/>
    </row>
    <row r="1058" spans="2:5" ht="13.5" thickBot="1">
      <c r="B1058" s="68"/>
      <c r="C1058" s="69" t="s">
        <v>40</v>
      </c>
      <c r="D1058" s="70" t="s">
        <v>41</v>
      </c>
      <c r="E1058" s="69"/>
    </row>
    <row r="1059" spans="2:5" ht="14.25" thickTop="1" thickBot="1">
      <c r="B1059" s="71" t="s">
        <v>41</v>
      </c>
      <c r="C1059" s="72"/>
      <c r="D1059" s="73"/>
      <c r="E1059" s="72"/>
    </row>
    <row r="1060" spans="2:5" ht="15">
      <c r="B1060" s="74" t="s">
        <v>44</v>
      </c>
      <c r="C1060" s="75"/>
      <c r="D1060" s="76"/>
      <c r="E1060" s="75"/>
    </row>
    <row r="1061" spans="2:5" ht="15">
      <c r="B1061" s="74" t="s">
        <v>45</v>
      </c>
      <c r="C1061" s="75"/>
      <c r="D1061" s="76"/>
      <c r="E1061" s="75"/>
    </row>
    <row r="1062" spans="2:5" ht="15">
      <c r="B1062" s="74" t="s">
        <v>46</v>
      </c>
      <c r="C1062" s="75"/>
      <c r="D1062" s="76"/>
      <c r="E1062" s="75"/>
    </row>
    <row r="1063" spans="2:5" ht="15">
      <c r="B1063" s="74" t="s">
        <v>47</v>
      </c>
      <c r="C1063" s="75"/>
      <c r="D1063" s="76"/>
      <c r="E1063" s="75"/>
    </row>
    <row r="1064" spans="2:5" ht="15">
      <c r="B1064" s="74" t="s">
        <v>48</v>
      </c>
      <c r="C1064" s="75"/>
      <c r="D1064" s="76"/>
      <c r="E1064" s="75"/>
    </row>
    <row r="1065" spans="2:5" ht="15">
      <c r="B1065" s="76"/>
      <c r="C1065" s="75"/>
      <c r="D1065" s="76"/>
      <c r="E1065" s="75"/>
    </row>
    <row r="1066" spans="2:5" ht="15">
      <c r="B1066" s="77"/>
      <c r="C1066" s="75"/>
      <c r="D1066" s="78"/>
      <c r="E1066" s="75"/>
    </row>
    <row r="1067" spans="2:5" ht="15">
      <c r="B1067" s="30"/>
      <c r="C1067" s="75"/>
      <c r="D1067" s="76"/>
      <c r="E1067" s="75"/>
    </row>
    <row r="1068" spans="2:5" ht="15">
      <c r="B1068" s="30"/>
      <c r="C1068" s="75"/>
      <c r="D1068" s="76"/>
      <c r="E1068" s="75"/>
    </row>
    <row r="1069" spans="2:5" ht="15">
      <c r="B1069" s="30"/>
      <c r="C1069" s="75"/>
      <c r="D1069" s="79"/>
      <c r="E1069" s="75"/>
    </row>
    <row r="1070" spans="2:5" ht="15">
      <c r="B1070" s="30"/>
      <c r="C1070" s="75"/>
      <c r="D1070" s="76"/>
      <c r="E1070" s="75"/>
    </row>
    <row r="1071" spans="2:5" ht="15">
      <c r="B1071" s="30"/>
      <c r="C1071" s="75"/>
      <c r="D1071" s="76"/>
      <c r="E1071" s="75"/>
    </row>
    <row r="1072" spans="2:5" ht="15">
      <c r="B1072" s="30"/>
      <c r="C1072" s="75"/>
      <c r="D1072" s="76"/>
      <c r="E1072" s="75"/>
    </row>
    <row r="1073" spans="2:5" ht="15">
      <c r="B1073" s="30"/>
      <c r="C1073" s="75"/>
      <c r="D1073" s="76"/>
      <c r="E1073" s="75"/>
    </row>
    <row r="1074" spans="2:5" ht="15">
      <c r="B1074" s="30"/>
      <c r="C1074" s="75"/>
      <c r="D1074" s="76"/>
      <c r="E1074" s="75"/>
    </row>
    <row r="1075" spans="2:5" ht="15">
      <c r="B1075" s="30"/>
      <c r="C1075" s="75"/>
      <c r="D1075" s="76"/>
      <c r="E1075" s="75"/>
    </row>
    <row r="1076" spans="2:5" ht="15">
      <c r="B1076" s="30"/>
      <c r="C1076" s="75"/>
      <c r="D1076" s="76"/>
      <c r="E1076" s="75"/>
    </row>
    <row r="1077" spans="2:5" ht="15">
      <c r="B1077" s="30"/>
      <c r="C1077" s="75"/>
      <c r="D1077" s="76"/>
      <c r="E1077" s="75"/>
    </row>
    <row r="1078" spans="2:5" ht="15">
      <c r="B1078" s="30"/>
      <c r="C1078" s="75"/>
      <c r="D1078" s="76"/>
      <c r="E1078" s="75"/>
    </row>
    <row r="1079" spans="2:5" ht="15">
      <c r="B1079" s="30"/>
      <c r="C1079" s="75"/>
      <c r="D1079" s="76"/>
      <c r="E1079" s="75"/>
    </row>
    <row r="1080" spans="2:5" ht="15">
      <c r="B1080" s="30"/>
      <c r="C1080" s="75"/>
      <c r="D1080" s="80"/>
      <c r="E1080" s="75"/>
    </row>
    <row r="1081" spans="2:5" ht="15">
      <c r="B1081" s="30"/>
      <c r="C1081" s="75"/>
      <c r="D1081" s="76"/>
      <c r="E1081" s="75"/>
    </row>
    <row r="1082" spans="2:5" ht="15">
      <c r="B1082" s="30"/>
      <c r="C1082" s="75"/>
      <c r="D1082" s="76"/>
      <c r="E1082" s="75"/>
    </row>
    <row r="1083" spans="2:5" ht="15.75" thickBot="1">
      <c r="B1083" s="31"/>
      <c r="C1083" s="75"/>
      <c r="D1083" s="81"/>
      <c r="E1083" s="75"/>
    </row>
    <row r="1084" spans="2:5" ht="15" thickBot="1">
      <c r="B1084" s="82" t="s">
        <v>49</v>
      </c>
      <c r="C1084" s="83">
        <f>SUM(C1060:C1083)</f>
        <v>0</v>
      </c>
      <c r="D1084" s="84"/>
      <c r="E1084" s="85">
        <f>SUM(E1060:E1083)</f>
        <v>0</v>
      </c>
    </row>
    <row r="1085" spans="2:5" ht="21" thickBot="1">
      <c r="B1085" s="82" t="s">
        <v>50</v>
      </c>
      <c r="C1085" s="85">
        <f>+C1056+C1084</f>
        <v>1003.02</v>
      </c>
      <c r="D1085" s="84"/>
      <c r="E1085" s="86">
        <f>+(C1056+C1084)-E1084</f>
        <v>1003.02</v>
      </c>
    </row>
  </sheetData>
  <mergeCells count="1">
    <mergeCell ref="B3:D3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C00000"/>
  </sheetPr>
  <dimension ref="A3:K1085"/>
  <sheetViews>
    <sheetView zoomScale="80" workbookViewId="0">
      <selection activeCell="D119" sqref="D119"/>
    </sheetView>
  </sheetViews>
  <sheetFormatPr defaultRowHeight="12.75"/>
  <cols>
    <col min="1" max="1" width="3.42578125" style="3" customWidth="1"/>
    <col min="2" max="2" width="44" style="3" customWidth="1"/>
    <col min="3" max="3" width="23.28515625" style="3" customWidth="1"/>
    <col min="4" max="4" width="82.42578125" style="3" customWidth="1"/>
    <col min="5" max="5" width="26.140625" style="3" customWidth="1"/>
    <col min="6" max="6" width="0.140625" style="3" customWidth="1"/>
    <col min="7" max="7" width="9.28515625" style="3" bestFit="1" customWidth="1"/>
    <col min="8" max="8" width="9.85546875" style="3" bestFit="1" customWidth="1"/>
    <col min="9" max="16384" width="9.140625" style="3"/>
  </cols>
  <sheetData>
    <row r="3" spans="2:5" ht="21.75" customHeight="1">
      <c r="B3" s="159" t="s">
        <v>35</v>
      </c>
      <c r="C3" s="159"/>
      <c r="D3" s="159"/>
      <c r="E3" s="57">
        <v>42461</v>
      </c>
    </row>
    <row r="4" spans="2:5" ht="15.75" thickBot="1">
      <c r="D4" s="58"/>
      <c r="E4" s="59"/>
    </row>
    <row r="5" spans="2:5" ht="18.75" thickBot="1">
      <c r="B5" s="60" t="s">
        <v>36</v>
      </c>
      <c r="C5" s="61"/>
      <c r="D5" s="62"/>
      <c r="E5" s="63" t="s">
        <v>37</v>
      </c>
    </row>
    <row r="6" spans="2:5" ht="13.5" thickBot="1">
      <c r="B6" s="64" t="s">
        <v>38</v>
      </c>
      <c r="C6" s="65"/>
      <c r="D6" s="66" t="s">
        <v>39</v>
      </c>
      <c r="E6" s="67"/>
    </row>
    <row r="7" spans="2:5" ht="13.5" thickBot="1">
      <c r="B7" s="68"/>
      <c r="C7" s="69" t="s">
        <v>40</v>
      </c>
      <c r="D7" s="70" t="s">
        <v>41</v>
      </c>
      <c r="E7" s="69"/>
    </row>
    <row r="8" spans="2:5" ht="14.25" thickTop="1" thickBot="1">
      <c r="B8" s="71" t="s">
        <v>41</v>
      </c>
      <c r="C8" s="72" t="s">
        <v>42</v>
      </c>
      <c r="D8" s="73" t="s">
        <v>43</v>
      </c>
      <c r="E8" s="72"/>
    </row>
    <row r="9" spans="2:5" ht="15">
      <c r="B9" s="74" t="s">
        <v>44</v>
      </c>
      <c r="C9" s="75"/>
      <c r="D9" s="76"/>
      <c r="E9" s="75"/>
    </row>
    <row r="10" spans="2:5" ht="15">
      <c r="B10" s="74" t="s">
        <v>45</v>
      </c>
      <c r="C10" s="75"/>
      <c r="D10" s="76"/>
      <c r="E10" s="75"/>
    </row>
    <row r="11" spans="2:5" ht="15">
      <c r="B11" s="74" t="s">
        <v>46</v>
      </c>
      <c r="C11" s="75"/>
      <c r="D11" s="76"/>
      <c r="E11" s="75"/>
    </row>
    <row r="12" spans="2:5" ht="15">
      <c r="B12" s="74" t="s">
        <v>47</v>
      </c>
      <c r="C12" s="75"/>
      <c r="D12" s="76"/>
      <c r="E12" s="75"/>
    </row>
    <row r="13" spans="2:5" ht="15">
      <c r="B13" s="74" t="s">
        <v>48</v>
      </c>
      <c r="C13" s="75"/>
      <c r="D13" s="76"/>
      <c r="E13" s="75"/>
    </row>
    <row r="14" spans="2:5" ht="15">
      <c r="B14" s="76"/>
      <c r="C14" s="75"/>
      <c r="D14" s="76"/>
      <c r="E14" s="75"/>
    </row>
    <row r="15" spans="2:5" ht="15">
      <c r="B15" s="77"/>
      <c r="C15" s="75"/>
      <c r="D15" s="78"/>
      <c r="E15" s="75"/>
    </row>
    <row r="16" spans="2:5" ht="15">
      <c r="B16" s="30"/>
      <c r="C16" s="75"/>
      <c r="D16" s="76"/>
      <c r="E16" s="75"/>
    </row>
    <row r="17" spans="2:5" ht="15">
      <c r="B17" s="30"/>
      <c r="C17" s="75"/>
      <c r="D17" s="76"/>
      <c r="E17" s="75"/>
    </row>
    <row r="18" spans="2:5" ht="15">
      <c r="B18" s="30"/>
      <c r="C18" s="75"/>
      <c r="D18" s="79"/>
      <c r="E18" s="75"/>
    </row>
    <row r="19" spans="2:5" ht="15">
      <c r="B19" s="30"/>
      <c r="C19" s="75"/>
      <c r="D19" s="76"/>
      <c r="E19" s="75"/>
    </row>
    <row r="20" spans="2:5" ht="15">
      <c r="B20" s="30"/>
      <c r="C20" s="75"/>
      <c r="D20" s="76"/>
      <c r="E20" s="75"/>
    </row>
    <row r="21" spans="2:5" ht="15">
      <c r="B21" s="30"/>
      <c r="C21" s="75"/>
      <c r="D21" s="76"/>
      <c r="E21" s="75"/>
    </row>
    <row r="22" spans="2:5" ht="15">
      <c r="B22" s="30"/>
      <c r="C22" s="75"/>
      <c r="D22" s="76"/>
      <c r="E22" s="75"/>
    </row>
    <row r="23" spans="2:5" ht="15">
      <c r="B23" s="30"/>
      <c r="C23" s="75"/>
      <c r="D23" s="76"/>
      <c r="E23" s="75"/>
    </row>
    <row r="24" spans="2:5" ht="15">
      <c r="B24" s="30"/>
      <c r="C24" s="75"/>
      <c r="D24" s="76"/>
      <c r="E24" s="75"/>
    </row>
    <row r="25" spans="2:5" ht="15">
      <c r="B25" s="30"/>
      <c r="C25" s="75"/>
      <c r="D25" s="76"/>
      <c r="E25" s="75"/>
    </row>
    <row r="26" spans="2:5" ht="15">
      <c r="B26" s="30"/>
      <c r="C26" s="75"/>
      <c r="D26" s="76"/>
      <c r="E26" s="75"/>
    </row>
    <row r="27" spans="2:5" ht="15">
      <c r="B27" s="30"/>
      <c r="C27" s="75"/>
      <c r="D27" s="76"/>
      <c r="E27" s="75"/>
    </row>
    <row r="28" spans="2:5" ht="15">
      <c r="B28" s="30"/>
      <c r="C28" s="75"/>
      <c r="D28" s="76"/>
      <c r="E28" s="75"/>
    </row>
    <row r="29" spans="2:5" ht="15">
      <c r="B29" s="30"/>
      <c r="C29" s="75"/>
      <c r="D29" s="80"/>
      <c r="E29" s="75"/>
    </row>
    <row r="30" spans="2:5" ht="15">
      <c r="B30" s="30"/>
      <c r="C30" s="75"/>
      <c r="D30" s="76"/>
      <c r="E30" s="75"/>
    </row>
    <row r="31" spans="2:5" ht="15">
      <c r="B31" s="30"/>
      <c r="C31" s="75"/>
      <c r="D31" s="76"/>
      <c r="E31" s="75"/>
    </row>
    <row r="32" spans="2:5" ht="15.75" thickBot="1">
      <c r="B32" s="31"/>
      <c r="C32" s="75"/>
      <c r="D32" s="81"/>
      <c r="E32" s="75"/>
    </row>
    <row r="33" spans="2:5" ht="15" thickBot="1">
      <c r="B33" s="82" t="s">
        <v>49</v>
      </c>
      <c r="C33" s="83">
        <f>SUM(C9:C32)</f>
        <v>0</v>
      </c>
      <c r="D33" s="84"/>
      <c r="E33" s="85">
        <f>SUM(E9:E32)</f>
        <v>0</v>
      </c>
    </row>
    <row r="34" spans="2:5" ht="21" thickBot="1">
      <c r="B34" s="82" t="s">
        <v>50</v>
      </c>
      <c r="C34" s="85">
        <f>+C5+C33</f>
        <v>0</v>
      </c>
      <c r="D34" s="84"/>
      <c r="E34" s="86">
        <f>+(C5+C33)-E33</f>
        <v>0</v>
      </c>
    </row>
    <row r="38" spans="2:5" ht="20.25">
      <c r="C38" s="87" t="s">
        <v>35</v>
      </c>
      <c r="E38" s="57">
        <f>E3+1</f>
        <v>42462</v>
      </c>
    </row>
    <row r="39" spans="2:5" ht="15.75" thickBot="1">
      <c r="D39" s="58"/>
      <c r="E39" s="59"/>
    </row>
    <row r="40" spans="2:5" ht="18.75" thickBot="1">
      <c r="B40" s="60" t="s">
        <v>36</v>
      </c>
      <c r="C40" s="61">
        <f>E34</f>
        <v>0</v>
      </c>
      <c r="D40" s="62"/>
      <c r="E40" s="63" t="s">
        <v>37</v>
      </c>
    </row>
    <row r="41" spans="2:5" ht="13.5" thickBot="1">
      <c r="B41" s="64" t="s">
        <v>38</v>
      </c>
      <c r="C41" s="65"/>
      <c r="D41" s="66" t="s">
        <v>39</v>
      </c>
      <c r="E41" s="67"/>
    </row>
    <row r="42" spans="2:5" ht="13.5" thickBot="1">
      <c r="B42" s="68"/>
      <c r="C42" s="69" t="s">
        <v>40</v>
      </c>
      <c r="D42" s="70" t="s">
        <v>41</v>
      </c>
      <c r="E42" s="69"/>
    </row>
    <row r="43" spans="2:5" ht="14.25" thickTop="1" thickBot="1">
      <c r="B43" s="71" t="s">
        <v>41</v>
      </c>
      <c r="C43" s="72"/>
      <c r="D43" s="73"/>
      <c r="E43" s="72"/>
    </row>
    <row r="44" spans="2:5" ht="15">
      <c r="B44" s="74" t="s">
        <v>44</v>
      </c>
      <c r="C44" s="75"/>
      <c r="D44" s="76"/>
      <c r="E44" s="75"/>
    </row>
    <row r="45" spans="2:5" ht="15">
      <c r="B45" s="74" t="s">
        <v>45</v>
      </c>
      <c r="C45" s="75"/>
      <c r="D45" s="76"/>
      <c r="E45" s="75"/>
    </row>
    <row r="46" spans="2:5" ht="15">
      <c r="B46" s="74" t="s">
        <v>46</v>
      </c>
      <c r="C46" s="75"/>
      <c r="D46" s="76"/>
      <c r="E46" s="75"/>
    </row>
    <row r="47" spans="2:5" ht="15">
      <c r="B47" s="74" t="s">
        <v>47</v>
      </c>
      <c r="C47" s="75"/>
      <c r="D47" s="76"/>
      <c r="E47" s="75"/>
    </row>
    <row r="48" spans="2:5" ht="15">
      <c r="B48" s="74" t="s">
        <v>48</v>
      </c>
      <c r="C48" s="75"/>
      <c r="D48" s="76"/>
      <c r="E48" s="75"/>
    </row>
    <row r="49" spans="2:5" ht="15">
      <c r="B49" s="76"/>
      <c r="C49" s="75"/>
      <c r="D49" s="76"/>
      <c r="E49" s="75"/>
    </row>
    <row r="50" spans="2:5" ht="15">
      <c r="B50" s="77"/>
      <c r="C50" s="75"/>
      <c r="D50" s="76"/>
      <c r="E50" s="75"/>
    </row>
    <row r="51" spans="2:5" ht="15">
      <c r="B51" s="30"/>
      <c r="C51" s="75"/>
      <c r="D51" s="76"/>
      <c r="E51" s="75"/>
    </row>
    <row r="52" spans="2:5" ht="15">
      <c r="B52" s="30"/>
      <c r="C52" s="75"/>
      <c r="D52" s="76"/>
      <c r="E52" s="75"/>
    </row>
    <row r="53" spans="2:5" ht="15">
      <c r="B53" s="30"/>
      <c r="C53" s="75"/>
      <c r="D53" s="79"/>
      <c r="E53" s="75"/>
    </row>
    <row r="54" spans="2:5" ht="15">
      <c r="B54" s="30"/>
      <c r="C54" s="75"/>
      <c r="D54" s="76"/>
      <c r="E54" s="75"/>
    </row>
    <row r="55" spans="2:5" ht="15">
      <c r="B55" s="30"/>
      <c r="C55" s="75"/>
      <c r="D55" s="76"/>
      <c r="E55" s="75"/>
    </row>
    <row r="56" spans="2:5" ht="15">
      <c r="B56" s="30"/>
      <c r="C56" s="75"/>
      <c r="D56" s="76"/>
      <c r="E56" s="75"/>
    </row>
    <row r="57" spans="2:5" ht="15">
      <c r="B57" s="30"/>
      <c r="C57" s="75"/>
      <c r="D57" s="76"/>
      <c r="E57" s="75"/>
    </row>
    <row r="58" spans="2:5" ht="15">
      <c r="B58" s="30"/>
      <c r="C58" s="75"/>
      <c r="D58" s="76"/>
      <c r="E58" s="75"/>
    </row>
    <row r="59" spans="2:5" ht="15">
      <c r="B59" s="30"/>
      <c r="C59" s="75"/>
      <c r="D59" s="76"/>
      <c r="E59" s="75"/>
    </row>
    <row r="60" spans="2:5" ht="15">
      <c r="B60" s="30"/>
      <c r="C60" s="75"/>
      <c r="D60" s="76"/>
      <c r="E60" s="75"/>
    </row>
    <row r="61" spans="2:5" ht="15">
      <c r="B61" s="30"/>
      <c r="C61" s="75"/>
      <c r="D61" s="76"/>
      <c r="E61" s="75"/>
    </row>
    <row r="62" spans="2:5" ht="15">
      <c r="B62" s="30"/>
      <c r="C62" s="75"/>
      <c r="D62" s="76"/>
      <c r="E62" s="75"/>
    </row>
    <row r="63" spans="2:5" ht="15">
      <c r="B63" s="30"/>
      <c r="C63" s="75"/>
      <c r="D63" s="76"/>
      <c r="E63" s="75"/>
    </row>
    <row r="64" spans="2:5" ht="15">
      <c r="B64" s="30"/>
      <c r="C64" s="75"/>
      <c r="D64" s="80"/>
      <c r="E64" s="75"/>
    </row>
    <row r="65" spans="2:6" ht="15">
      <c r="B65" s="30"/>
      <c r="C65" s="75"/>
      <c r="D65" s="76"/>
      <c r="E65" s="75"/>
    </row>
    <row r="66" spans="2:6" ht="15">
      <c r="B66" s="30"/>
      <c r="C66" s="75"/>
      <c r="D66" s="76"/>
      <c r="E66" s="75"/>
    </row>
    <row r="67" spans="2:6" ht="15.75" thickBot="1">
      <c r="B67" s="31"/>
      <c r="C67" s="75"/>
      <c r="D67" s="81"/>
      <c r="E67" s="75"/>
    </row>
    <row r="68" spans="2:6" ht="15" thickBot="1">
      <c r="B68" s="82" t="s">
        <v>49</v>
      </c>
      <c r="C68" s="83">
        <f>SUM(C44:C67)</f>
        <v>0</v>
      </c>
      <c r="D68" s="84"/>
      <c r="E68" s="85">
        <f>SUM(E44:E67)</f>
        <v>0</v>
      </c>
    </row>
    <row r="69" spans="2:6" ht="21" thickBot="1">
      <c r="B69" s="82" t="s">
        <v>50</v>
      </c>
      <c r="C69" s="85">
        <f>+C40+C68</f>
        <v>0</v>
      </c>
      <c r="D69" s="84"/>
      <c r="E69" s="86">
        <f>+(C40+C68)-E68</f>
        <v>0</v>
      </c>
    </row>
    <row r="72" spans="2:6" ht="12" customHeight="1"/>
    <row r="73" spans="2:6" ht="20.25">
      <c r="C73" s="87" t="s">
        <v>35</v>
      </c>
      <c r="E73" s="57">
        <f>E38+1</f>
        <v>42463</v>
      </c>
    </row>
    <row r="74" spans="2:6" ht="15.75" thickBot="1">
      <c r="D74" s="58"/>
      <c r="E74" s="59"/>
    </row>
    <row r="75" spans="2:6" ht="18.75" thickBot="1">
      <c r="B75" s="60" t="s">
        <v>36</v>
      </c>
      <c r="C75" s="61">
        <f>E69</f>
        <v>0</v>
      </c>
      <c r="D75" s="62"/>
      <c r="E75" s="88" t="s">
        <v>37</v>
      </c>
      <c r="F75" s="89"/>
    </row>
    <row r="76" spans="2:6" ht="13.5" thickBot="1">
      <c r="B76" s="64" t="s">
        <v>38</v>
      </c>
      <c r="C76" s="65"/>
      <c r="D76" s="66" t="s">
        <v>39</v>
      </c>
      <c r="E76" s="90"/>
      <c r="F76" s="91"/>
    </row>
    <row r="77" spans="2:6" ht="13.5" thickBot="1">
      <c r="B77" s="68"/>
      <c r="C77" s="69" t="s">
        <v>40</v>
      </c>
      <c r="D77" s="70" t="s">
        <v>41</v>
      </c>
      <c r="E77" s="69"/>
      <c r="F77" s="91"/>
    </row>
    <row r="78" spans="2:6" ht="14.25" thickTop="1" thickBot="1">
      <c r="B78" s="71" t="s">
        <v>41</v>
      </c>
      <c r="C78" s="72"/>
      <c r="D78" s="73"/>
      <c r="E78" s="72"/>
      <c r="F78" s="91"/>
    </row>
    <row r="79" spans="2:6" ht="15">
      <c r="B79" s="74" t="s">
        <v>44</v>
      </c>
      <c r="C79" s="75"/>
      <c r="D79" s="76"/>
      <c r="E79" s="75"/>
      <c r="F79" s="91"/>
    </row>
    <row r="80" spans="2:6" ht="15">
      <c r="B80" s="74" t="s">
        <v>45</v>
      </c>
      <c r="C80" s="75"/>
      <c r="D80" s="76"/>
      <c r="E80" s="75"/>
      <c r="F80" s="91"/>
    </row>
    <row r="81" spans="2:6" ht="15">
      <c r="B81" s="74" t="s">
        <v>46</v>
      </c>
      <c r="C81" s="75"/>
      <c r="D81" s="76"/>
      <c r="E81" s="75"/>
      <c r="F81" s="91"/>
    </row>
    <row r="82" spans="2:6" ht="15">
      <c r="B82" s="74" t="s">
        <v>47</v>
      </c>
      <c r="C82" s="75"/>
      <c r="D82" s="76"/>
      <c r="E82" s="75"/>
      <c r="F82" s="91"/>
    </row>
    <row r="83" spans="2:6" ht="15">
      <c r="B83" s="74" t="s">
        <v>48</v>
      </c>
      <c r="C83" s="75"/>
      <c r="D83" s="76"/>
      <c r="E83" s="75"/>
      <c r="F83" s="91"/>
    </row>
    <row r="84" spans="2:6" ht="15">
      <c r="B84" s="76"/>
      <c r="C84" s="75"/>
      <c r="D84" s="76"/>
      <c r="E84" s="75"/>
      <c r="F84" s="91"/>
    </row>
    <row r="85" spans="2:6" ht="15">
      <c r="B85" s="77"/>
      <c r="C85" s="75"/>
      <c r="D85" s="76"/>
      <c r="E85" s="75"/>
      <c r="F85" s="91"/>
    </row>
    <row r="86" spans="2:6" ht="15">
      <c r="B86" s="30"/>
      <c r="C86" s="75"/>
      <c r="D86" s="78"/>
      <c r="E86" s="75"/>
      <c r="F86" s="91"/>
    </row>
    <row r="87" spans="2:6" ht="15">
      <c r="B87" s="30"/>
      <c r="C87" s="75"/>
      <c r="D87" s="76"/>
      <c r="E87" s="75"/>
      <c r="F87" s="91"/>
    </row>
    <row r="88" spans="2:6" ht="15">
      <c r="B88" s="30"/>
      <c r="C88" s="75"/>
      <c r="D88" s="76"/>
      <c r="E88" s="75"/>
      <c r="F88" s="91"/>
    </row>
    <row r="89" spans="2:6" ht="15">
      <c r="B89" s="30"/>
      <c r="C89" s="75"/>
      <c r="D89" s="79"/>
      <c r="E89" s="75"/>
      <c r="F89" s="91"/>
    </row>
    <row r="90" spans="2:6" ht="15">
      <c r="B90" s="30"/>
      <c r="C90" s="75"/>
      <c r="D90" s="76"/>
      <c r="E90" s="75"/>
      <c r="F90" s="91"/>
    </row>
    <row r="91" spans="2:6" ht="15">
      <c r="B91" s="30"/>
      <c r="C91" s="75"/>
      <c r="D91" s="76"/>
      <c r="E91" s="75"/>
      <c r="F91" s="91"/>
    </row>
    <row r="92" spans="2:6" ht="15">
      <c r="B92" s="30"/>
      <c r="C92" s="75"/>
      <c r="D92" s="76"/>
      <c r="E92" s="75"/>
      <c r="F92" s="91"/>
    </row>
    <row r="93" spans="2:6" ht="15">
      <c r="B93" s="30"/>
      <c r="C93" s="75"/>
      <c r="D93" s="76"/>
      <c r="E93" s="75"/>
      <c r="F93" s="91"/>
    </row>
    <row r="94" spans="2:6" ht="15">
      <c r="B94" s="30"/>
      <c r="C94" s="75"/>
      <c r="D94" s="76"/>
      <c r="E94" s="75"/>
      <c r="F94" s="91"/>
    </row>
    <row r="95" spans="2:6" ht="15">
      <c r="B95" s="30"/>
      <c r="C95" s="75"/>
      <c r="D95" s="76"/>
      <c r="E95" s="75"/>
      <c r="F95" s="91"/>
    </row>
    <row r="96" spans="2:6" ht="15">
      <c r="B96" s="30"/>
      <c r="C96" s="75"/>
      <c r="D96" s="76"/>
      <c r="E96" s="75"/>
      <c r="F96" s="91"/>
    </row>
    <row r="97" spans="1:6" ht="15">
      <c r="B97" s="30"/>
      <c r="C97" s="75"/>
      <c r="D97" s="76"/>
      <c r="E97" s="75"/>
      <c r="F97" s="91"/>
    </row>
    <row r="98" spans="1:6" ht="15">
      <c r="B98" s="30"/>
      <c r="C98" s="75"/>
      <c r="D98" s="76"/>
      <c r="E98" s="75"/>
      <c r="F98" s="91"/>
    </row>
    <row r="99" spans="1:6" ht="15">
      <c r="B99" s="30"/>
      <c r="C99" s="75"/>
      <c r="D99" s="80"/>
      <c r="E99" s="75"/>
      <c r="F99" s="91"/>
    </row>
    <row r="100" spans="1:6" ht="15">
      <c r="B100" s="92"/>
      <c r="C100" s="75"/>
      <c r="D100" s="76"/>
      <c r="E100" s="75"/>
      <c r="F100" s="91"/>
    </row>
    <row r="101" spans="1:6" ht="15">
      <c r="A101" s="8"/>
      <c r="B101" s="5"/>
      <c r="C101" s="93"/>
      <c r="D101" s="94"/>
      <c r="E101" s="75"/>
      <c r="F101" s="91"/>
    </row>
    <row r="102" spans="1:6" ht="15.75" thickBot="1">
      <c r="A102" s="91"/>
      <c r="B102" s="95"/>
      <c r="C102" s="96"/>
      <c r="D102" s="97"/>
      <c r="E102" s="98"/>
      <c r="F102" s="99"/>
    </row>
    <row r="103" spans="1:6" ht="15.75" thickBot="1">
      <c r="A103" s="100"/>
      <c r="B103" s="30"/>
      <c r="C103" s="101"/>
      <c r="D103" s="102"/>
      <c r="E103" s="103"/>
      <c r="F103" s="95"/>
    </row>
    <row r="104" spans="1:6" ht="15" thickBot="1">
      <c r="A104" s="91"/>
      <c r="B104" s="104" t="s">
        <v>49</v>
      </c>
      <c r="C104" s="105">
        <f>SUM(C79:C102)</f>
        <v>0</v>
      </c>
      <c r="D104" s="106"/>
      <c r="E104" s="107">
        <f>SUM(E79:E103)</f>
        <v>0</v>
      </c>
      <c r="F104" s="108"/>
    </row>
    <row r="105" spans="1:6" ht="21" thickBot="1">
      <c r="A105" s="91"/>
      <c r="B105" s="109" t="s">
        <v>50</v>
      </c>
      <c r="C105" s="85">
        <f>+C75+C104</f>
        <v>0</v>
      </c>
      <c r="D105" s="84"/>
      <c r="E105" s="110">
        <f>+(C75+C104)-E104</f>
        <v>0</v>
      </c>
    </row>
    <row r="109" spans="1:6" ht="20.25">
      <c r="C109" s="87" t="s">
        <v>35</v>
      </c>
      <c r="E109" s="57">
        <f>E73+1</f>
        <v>42464</v>
      </c>
    </row>
    <row r="110" spans="1:6" ht="15.75" thickBot="1">
      <c r="D110" s="58"/>
      <c r="E110" s="59"/>
    </row>
    <row r="111" spans="1:6" ht="18.75" thickBot="1">
      <c r="B111" s="60" t="s">
        <v>36</v>
      </c>
      <c r="C111" s="61">
        <f>E105</f>
        <v>0</v>
      </c>
      <c r="D111" s="62"/>
      <c r="E111" s="63" t="s">
        <v>37</v>
      </c>
    </row>
    <row r="112" spans="1:6" ht="13.5" thickBot="1">
      <c r="B112" s="64" t="s">
        <v>38</v>
      </c>
      <c r="C112" s="65"/>
      <c r="D112" s="66" t="s">
        <v>39</v>
      </c>
      <c r="E112" s="67"/>
    </row>
    <row r="113" spans="2:5" ht="13.5" thickBot="1">
      <c r="B113" s="68"/>
      <c r="C113" s="69" t="s">
        <v>40</v>
      </c>
      <c r="D113" s="70" t="s">
        <v>41</v>
      </c>
      <c r="E113" s="69"/>
    </row>
    <row r="114" spans="2:5" ht="14.25" thickTop="1" thickBot="1">
      <c r="B114" s="71" t="s">
        <v>41</v>
      </c>
      <c r="C114" s="72"/>
      <c r="D114" s="73"/>
      <c r="E114" s="72"/>
    </row>
    <row r="115" spans="2:5" ht="15">
      <c r="B115" s="74" t="s">
        <v>44</v>
      </c>
      <c r="C115" s="75"/>
      <c r="D115" s="76"/>
      <c r="E115" s="75"/>
    </row>
    <row r="116" spans="2:5" ht="15">
      <c r="B116" s="74" t="s">
        <v>45</v>
      </c>
      <c r="C116" s="75"/>
      <c r="D116" s="76"/>
      <c r="E116" s="75"/>
    </row>
    <row r="117" spans="2:5" ht="15">
      <c r="B117" s="74" t="s">
        <v>46</v>
      </c>
      <c r="C117" s="75"/>
      <c r="D117" s="76"/>
      <c r="E117" s="75"/>
    </row>
    <row r="118" spans="2:5" ht="15">
      <c r="B118" s="74" t="s">
        <v>47</v>
      </c>
      <c r="C118" s="75"/>
      <c r="D118" s="76"/>
      <c r="E118" s="75"/>
    </row>
    <row r="119" spans="2:5" ht="15">
      <c r="B119" s="74" t="s">
        <v>48</v>
      </c>
      <c r="C119" s="75"/>
      <c r="D119" s="76"/>
      <c r="E119" s="75"/>
    </row>
    <row r="120" spans="2:5" ht="15">
      <c r="B120" s="76"/>
      <c r="C120" s="75"/>
      <c r="D120" s="76"/>
      <c r="E120" s="75"/>
    </row>
    <row r="121" spans="2:5" ht="15">
      <c r="B121" s="77"/>
      <c r="C121" s="75"/>
      <c r="D121" s="78"/>
      <c r="E121" s="75"/>
    </row>
    <row r="122" spans="2:5" ht="15">
      <c r="B122" s="30"/>
      <c r="C122" s="75"/>
      <c r="D122" s="76"/>
      <c r="E122" s="75"/>
    </row>
    <row r="123" spans="2:5" ht="15">
      <c r="B123" s="30"/>
      <c r="C123" s="75"/>
      <c r="D123" s="76"/>
      <c r="E123" s="75"/>
    </row>
    <row r="124" spans="2:5" ht="15">
      <c r="B124" s="30"/>
      <c r="C124" s="75"/>
      <c r="D124" s="79"/>
      <c r="E124" s="75"/>
    </row>
    <row r="125" spans="2:5" ht="15">
      <c r="B125" s="30"/>
      <c r="C125" s="75"/>
      <c r="D125" s="76"/>
      <c r="E125" s="75"/>
    </row>
    <row r="126" spans="2:5" ht="15">
      <c r="B126" s="30"/>
      <c r="C126" s="75"/>
      <c r="D126" s="76"/>
      <c r="E126" s="75"/>
    </row>
    <row r="127" spans="2:5" ht="15">
      <c r="B127" s="30"/>
      <c r="C127" s="75"/>
      <c r="D127" s="76"/>
      <c r="E127" s="75"/>
    </row>
    <row r="128" spans="2:5" ht="15">
      <c r="B128" s="30"/>
      <c r="C128" s="75"/>
      <c r="D128" s="76"/>
      <c r="E128" s="75"/>
    </row>
    <row r="129" spans="2:5" ht="15">
      <c r="B129" s="30"/>
      <c r="C129" s="75"/>
      <c r="D129" s="76"/>
      <c r="E129" s="75"/>
    </row>
    <row r="130" spans="2:5" ht="15">
      <c r="B130" s="30"/>
      <c r="C130" s="75"/>
      <c r="D130" s="76"/>
      <c r="E130" s="75"/>
    </row>
    <row r="131" spans="2:5" ht="15">
      <c r="B131" s="30"/>
      <c r="C131" s="75"/>
      <c r="D131" s="76"/>
      <c r="E131" s="75"/>
    </row>
    <row r="132" spans="2:5" ht="15">
      <c r="B132" s="30"/>
      <c r="C132" s="75"/>
      <c r="D132" s="76"/>
      <c r="E132" s="75"/>
    </row>
    <row r="133" spans="2:5" ht="15">
      <c r="B133" s="30"/>
      <c r="C133" s="75"/>
      <c r="D133" s="76"/>
      <c r="E133" s="75"/>
    </row>
    <row r="134" spans="2:5" ht="15">
      <c r="B134" s="30"/>
      <c r="C134" s="75"/>
      <c r="D134" s="76"/>
      <c r="E134" s="75"/>
    </row>
    <row r="135" spans="2:5" ht="15">
      <c r="B135" s="30"/>
      <c r="C135" s="75"/>
      <c r="D135" s="80"/>
      <c r="E135" s="75"/>
    </row>
    <row r="136" spans="2:5" ht="15">
      <c r="B136" s="30"/>
      <c r="C136" s="75"/>
      <c r="D136" s="76"/>
      <c r="E136" s="75"/>
    </row>
    <row r="137" spans="2:5" ht="15">
      <c r="B137" s="30"/>
      <c r="C137" s="75"/>
      <c r="D137" s="76"/>
      <c r="E137" s="75"/>
    </row>
    <row r="138" spans="2:5" ht="15.75" thickBot="1">
      <c r="B138" s="31"/>
      <c r="C138" s="75"/>
      <c r="D138" s="81"/>
      <c r="E138" s="75"/>
    </row>
    <row r="139" spans="2:5" ht="15" thickBot="1">
      <c r="B139" s="82" t="s">
        <v>49</v>
      </c>
      <c r="C139" s="83">
        <f>SUM(C115:C138)</f>
        <v>0</v>
      </c>
      <c r="D139" s="84"/>
      <c r="E139" s="85">
        <f>SUM(E115:E138)</f>
        <v>0</v>
      </c>
    </row>
    <row r="140" spans="2:5" ht="21" thickBot="1">
      <c r="B140" s="82" t="s">
        <v>50</v>
      </c>
      <c r="C140" s="85">
        <f>+C111+C139</f>
        <v>0</v>
      </c>
      <c r="D140" s="84"/>
      <c r="E140" s="86">
        <f>+(C111+C139)-E139</f>
        <v>0</v>
      </c>
    </row>
    <row r="144" spans="2:5" ht="20.25">
      <c r="C144" s="87" t="s">
        <v>35</v>
      </c>
      <c r="E144" s="57">
        <f>E109+1</f>
        <v>42465</v>
      </c>
    </row>
    <row r="145" spans="2:5" ht="15.75" thickBot="1">
      <c r="D145" s="58"/>
      <c r="E145" s="59"/>
    </row>
    <row r="146" spans="2:5" ht="18.75" thickBot="1">
      <c r="B146" s="60" t="s">
        <v>36</v>
      </c>
      <c r="C146" s="61">
        <f>E140</f>
        <v>0</v>
      </c>
      <c r="D146" s="62"/>
      <c r="E146" s="63" t="s">
        <v>37</v>
      </c>
    </row>
    <row r="147" spans="2:5" ht="13.5" thickBot="1">
      <c r="B147" s="64" t="s">
        <v>38</v>
      </c>
      <c r="C147" s="65"/>
      <c r="D147" s="66" t="s">
        <v>39</v>
      </c>
      <c r="E147" s="67"/>
    </row>
    <row r="148" spans="2:5" ht="13.5" thickBot="1">
      <c r="B148" s="68"/>
      <c r="C148" s="69" t="s">
        <v>40</v>
      </c>
      <c r="D148" s="70" t="s">
        <v>41</v>
      </c>
      <c r="E148" s="69"/>
    </row>
    <row r="149" spans="2:5" ht="14.25" thickTop="1" thickBot="1">
      <c r="B149" s="71" t="s">
        <v>41</v>
      </c>
      <c r="C149" s="72"/>
      <c r="D149" s="73"/>
      <c r="E149" s="72"/>
    </row>
    <row r="150" spans="2:5" ht="15">
      <c r="B150" s="74" t="s">
        <v>44</v>
      </c>
      <c r="C150" s="75"/>
      <c r="D150" s="76"/>
      <c r="E150" s="75"/>
    </row>
    <row r="151" spans="2:5" ht="15">
      <c r="B151" s="74" t="s">
        <v>45</v>
      </c>
      <c r="C151" s="75"/>
      <c r="D151" s="76"/>
      <c r="E151" s="75"/>
    </row>
    <row r="152" spans="2:5" ht="15">
      <c r="B152" s="74" t="s">
        <v>46</v>
      </c>
      <c r="C152" s="75"/>
      <c r="D152" s="76"/>
      <c r="E152" s="75"/>
    </row>
    <row r="153" spans="2:5" ht="15">
      <c r="B153" s="74" t="s">
        <v>47</v>
      </c>
      <c r="C153" s="75"/>
      <c r="D153" s="76"/>
      <c r="E153" s="75"/>
    </row>
    <row r="154" spans="2:5" ht="15">
      <c r="B154" s="74" t="s">
        <v>48</v>
      </c>
      <c r="C154" s="75"/>
      <c r="D154" s="76"/>
      <c r="E154" s="75"/>
    </row>
    <row r="155" spans="2:5" ht="15">
      <c r="B155" s="76"/>
      <c r="C155" s="75"/>
      <c r="D155" s="76"/>
      <c r="E155" s="75"/>
    </row>
    <row r="156" spans="2:5" ht="15">
      <c r="B156" s="77"/>
      <c r="C156" s="75"/>
      <c r="D156" s="78"/>
      <c r="E156" s="75"/>
    </row>
    <row r="157" spans="2:5" ht="15">
      <c r="B157" s="30"/>
      <c r="C157" s="75"/>
      <c r="D157" s="76"/>
      <c r="E157" s="75"/>
    </row>
    <row r="158" spans="2:5" ht="15">
      <c r="B158" s="30"/>
      <c r="C158" s="75"/>
      <c r="D158" s="76"/>
      <c r="E158" s="75"/>
    </row>
    <row r="159" spans="2:5" ht="15">
      <c r="B159" s="30"/>
      <c r="C159" s="75"/>
      <c r="D159" s="79"/>
      <c r="E159" s="75"/>
    </row>
    <row r="160" spans="2:5" ht="15">
      <c r="B160" s="30"/>
      <c r="C160" s="75"/>
      <c r="D160" s="76"/>
      <c r="E160" s="75"/>
    </row>
    <row r="161" spans="2:5" ht="15">
      <c r="B161" s="30"/>
      <c r="C161" s="75"/>
      <c r="D161" s="76"/>
      <c r="E161" s="75"/>
    </row>
    <row r="162" spans="2:5" ht="15">
      <c r="B162" s="30"/>
      <c r="C162" s="75"/>
      <c r="D162" s="76"/>
      <c r="E162" s="75"/>
    </row>
    <row r="163" spans="2:5" ht="15">
      <c r="B163" s="30"/>
      <c r="C163" s="75"/>
      <c r="D163" s="76"/>
      <c r="E163" s="75"/>
    </row>
    <row r="164" spans="2:5" ht="15">
      <c r="B164" s="30"/>
      <c r="C164" s="75"/>
      <c r="D164" s="76"/>
      <c r="E164" s="75"/>
    </row>
    <row r="165" spans="2:5" ht="15">
      <c r="B165" s="30"/>
      <c r="C165" s="75"/>
      <c r="D165" s="76"/>
      <c r="E165" s="75"/>
    </row>
    <row r="166" spans="2:5" ht="15">
      <c r="B166" s="30"/>
      <c r="C166" s="75"/>
      <c r="D166" s="76"/>
      <c r="E166" s="75"/>
    </row>
    <row r="167" spans="2:5" ht="15">
      <c r="B167" s="30"/>
      <c r="C167" s="75"/>
      <c r="D167" s="76"/>
      <c r="E167" s="75"/>
    </row>
    <row r="168" spans="2:5" ht="15">
      <c r="B168" s="30"/>
      <c r="C168" s="75"/>
      <c r="D168" s="76"/>
      <c r="E168" s="75"/>
    </row>
    <row r="169" spans="2:5" ht="15">
      <c r="B169" s="30"/>
      <c r="C169" s="75"/>
      <c r="D169" s="76"/>
      <c r="E169" s="75"/>
    </row>
    <row r="170" spans="2:5" ht="15">
      <c r="B170" s="30"/>
      <c r="C170" s="75"/>
      <c r="D170" s="80"/>
      <c r="E170" s="75"/>
    </row>
    <row r="171" spans="2:5" ht="15">
      <c r="B171" s="30"/>
      <c r="C171" s="75"/>
      <c r="D171" s="76"/>
      <c r="E171" s="75"/>
    </row>
    <row r="172" spans="2:5" ht="15">
      <c r="B172" s="30"/>
      <c r="C172" s="75"/>
      <c r="D172" s="76"/>
      <c r="E172" s="75"/>
    </row>
    <row r="173" spans="2:5" ht="15.75" thickBot="1">
      <c r="B173" s="31"/>
      <c r="C173" s="75"/>
      <c r="D173" s="81"/>
      <c r="E173" s="75"/>
    </row>
    <row r="174" spans="2:5" ht="15" thickBot="1">
      <c r="B174" s="82" t="s">
        <v>49</v>
      </c>
      <c r="C174" s="83">
        <f>SUM(C150:C173)</f>
        <v>0</v>
      </c>
      <c r="D174" s="84"/>
      <c r="E174" s="85">
        <f>SUM(E150:E173)</f>
        <v>0</v>
      </c>
    </row>
    <row r="175" spans="2:5" ht="21" thickBot="1">
      <c r="B175" s="82" t="s">
        <v>50</v>
      </c>
      <c r="C175" s="85">
        <f>+C146+C174</f>
        <v>0</v>
      </c>
      <c r="D175" s="84"/>
      <c r="E175" s="86">
        <f>+(C146+C174)-E174</f>
        <v>0</v>
      </c>
    </row>
    <row r="179" spans="2:5" ht="20.25">
      <c r="C179" s="87" t="s">
        <v>35</v>
      </c>
      <c r="E179" s="57">
        <f>E144+1</f>
        <v>42466</v>
      </c>
    </row>
    <row r="180" spans="2:5" ht="15.75" thickBot="1">
      <c r="D180" s="58"/>
      <c r="E180" s="59"/>
    </row>
    <row r="181" spans="2:5" ht="18.75" thickBot="1">
      <c r="B181" s="60" t="s">
        <v>36</v>
      </c>
      <c r="C181" s="61">
        <f>E175</f>
        <v>0</v>
      </c>
      <c r="D181" s="62"/>
      <c r="E181" s="63" t="s">
        <v>37</v>
      </c>
    </row>
    <row r="182" spans="2:5" ht="13.5" thickBot="1">
      <c r="B182" s="64" t="s">
        <v>38</v>
      </c>
      <c r="C182" s="65"/>
      <c r="D182" s="66" t="s">
        <v>39</v>
      </c>
      <c r="E182" s="67"/>
    </row>
    <row r="183" spans="2:5" ht="13.5" thickBot="1">
      <c r="B183" s="68"/>
      <c r="C183" s="69" t="s">
        <v>40</v>
      </c>
      <c r="D183" s="70" t="s">
        <v>41</v>
      </c>
      <c r="E183" s="69"/>
    </row>
    <row r="184" spans="2:5" ht="14.25" thickTop="1" thickBot="1">
      <c r="B184" s="71" t="s">
        <v>41</v>
      </c>
      <c r="C184" s="72"/>
      <c r="D184" s="73"/>
      <c r="E184" s="72"/>
    </row>
    <row r="185" spans="2:5" ht="15">
      <c r="B185" s="74" t="s">
        <v>44</v>
      </c>
      <c r="C185" s="75"/>
      <c r="D185" s="76"/>
      <c r="E185" s="75"/>
    </row>
    <row r="186" spans="2:5" ht="15">
      <c r="B186" s="74" t="s">
        <v>45</v>
      </c>
      <c r="C186" s="75"/>
      <c r="D186" s="76"/>
      <c r="E186" s="75"/>
    </row>
    <row r="187" spans="2:5" ht="15">
      <c r="B187" s="74" t="s">
        <v>46</v>
      </c>
      <c r="C187" s="75"/>
      <c r="D187" s="76"/>
      <c r="E187" s="75"/>
    </row>
    <row r="188" spans="2:5" ht="15">
      <c r="B188" s="74" t="s">
        <v>47</v>
      </c>
      <c r="C188" s="75"/>
      <c r="D188" s="76"/>
      <c r="E188" s="75"/>
    </row>
    <row r="189" spans="2:5" ht="15">
      <c r="B189" s="74" t="s">
        <v>48</v>
      </c>
      <c r="C189" s="75"/>
      <c r="D189" s="76"/>
      <c r="E189" s="75"/>
    </row>
    <row r="190" spans="2:5" ht="15">
      <c r="B190" s="76"/>
      <c r="C190" s="75"/>
      <c r="D190" s="76"/>
      <c r="E190" s="75"/>
    </row>
    <row r="191" spans="2:5" ht="15">
      <c r="B191" s="77"/>
      <c r="C191" s="75"/>
      <c r="D191" s="78"/>
      <c r="E191" s="75"/>
    </row>
    <row r="192" spans="2:5" ht="15">
      <c r="B192" s="30"/>
      <c r="C192" s="75"/>
      <c r="D192" s="76"/>
      <c r="E192" s="75"/>
    </row>
    <row r="193" spans="2:5" ht="15">
      <c r="B193" s="30"/>
      <c r="C193" s="75"/>
      <c r="D193" s="76"/>
      <c r="E193" s="75"/>
    </row>
    <row r="194" spans="2:5" ht="15">
      <c r="B194" s="30"/>
      <c r="C194" s="75"/>
      <c r="D194" s="79"/>
      <c r="E194" s="75"/>
    </row>
    <row r="195" spans="2:5" ht="15">
      <c r="B195" s="30"/>
      <c r="C195" s="75"/>
      <c r="D195" s="76"/>
      <c r="E195" s="75"/>
    </row>
    <row r="196" spans="2:5" ht="15">
      <c r="B196" s="30"/>
      <c r="C196" s="75"/>
      <c r="D196" s="76"/>
      <c r="E196" s="75"/>
    </row>
    <row r="197" spans="2:5" ht="15">
      <c r="B197" s="30"/>
      <c r="C197" s="75"/>
      <c r="D197" s="76"/>
      <c r="E197" s="75"/>
    </row>
    <row r="198" spans="2:5" ht="15">
      <c r="B198" s="30"/>
      <c r="C198" s="75"/>
      <c r="D198" s="76"/>
      <c r="E198" s="75"/>
    </row>
    <row r="199" spans="2:5" ht="15">
      <c r="B199" s="30"/>
      <c r="C199" s="75"/>
      <c r="D199" s="76"/>
      <c r="E199" s="75"/>
    </row>
    <row r="200" spans="2:5" ht="15">
      <c r="B200" s="30"/>
      <c r="C200" s="75"/>
      <c r="D200" s="76"/>
      <c r="E200" s="75"/>
    </row>
    <row r="201" spans="2:5" ht="15">
      <c r="B201" s="30"/>
      <c r="C201" s="75"/>
      <c r="D201" s="76"/>
      <c r="E201" s="75"/>
    </row>
    <row r="202" spans="2:5" ht="15">
      <c r="B202" s="30"/>
      <c r="C202" s="75"/>
      <c r="D202" s="76"/>
      <c r="E202" s="75"/>
    </row>
    <row r="203" spans="2:5" ht="15">
      <c r="B203" s="30"/>
      <c r="C203" s="75"/>
      <c r="D203" s="76"/>
      <c r="E203" s="75"/>
    </row>
    <row r="204" spans="2:5" ht="15">
      <c r="B204" s="30"/>
      <c r="C204" s="75"/>
      <c r="D204" s="76"/>
      <c r="E204" s="75"/>
    </row>
    <row r="205" spans="2:5" ht="15">
      <c r="B205" s="30"/>
      <c r="C205" s="75"/>
      <c r="D205" s="80"/>
      <c r="E205" s="75"/>
    </row>
    <row r="206" spans="2:5" ht="15">
      <c r="B206" s="30"/>
      <c r="C206" s="75"/>
      <c r="D206" s="76"/>
      <c r="E206" s="75"/>
    </row>
    <row r="207" spans="2:5" ht="15">
      <c r="B207" s="30"/>
      <c r="C207" s="75"/>
      <c r="D207" s="76"/>
      <c r="E207" s="75"/>
    </row>
    <row r="208" spans="2:5" ht="15.75" thickBot="1">
      <c r="B208" s="31"/>
      <c r="C208" s="75"/>
      <c r="D208" s="81"/>
      <c r="E208" s="75"/>
    </row>
    <row r="209" spans="2:5" ht="15" thickBot="1">
      <c r="B209" s="82" t="s">
        <v>49</v>
      </c>
      <c r="C209" s="83">
        <f>SUM(C185:C208)</f>
        <v>0</v>
      </c>
      <c r="D209" s="84"/>
      <c r="E209" s="85">
        <f>SUM(E185:E208)</f>
        <v>0</v>
      </c>
    </row>
    <row r="210" spans="2:5" ht="21" thickBot="1">
      <c r="B210" s="82" t="s">
        <v>50</v>
      </c>
      <c r="C210" s="85">
        <f>+C181+C209</f>
        <v>0</v>
      </c>
      <c r="D210" s="84"/>
      <c r="E210" s="86">
        <f>+(C181+C209)-E209</f>
        <v>0</v>
      </c>
    </row>
    <row r="214" spans="2:5" ht="20.25">
      <c r="C214" s="87" t="s">
        <v>35</v>
      </c>
      <c r="E214" s="57">
        <f>E179+1</f>
        <v>42467</v>
      </c>
    </row>
    <row r="215" spans="2:5" ht="15.75" thickBot="1">
      <c r="D215" s="58"/>
      <c r="E215" s="59"/>
    </row>
    <row r="216" spans="2:5" ht="18.75" thickBot="1">
      <c r="B216" s="60" t="s">
        <v>36</v>
      </c>
      <c r="C216" s="61">
        <f>E210</f>
        <v>0</v>
      </c>
      <c r="D216" s="62"/>
      <c r="E216" s="63" t="s">
        <v>37</v>
      </c>
    </row>
    <row r="217" spans="2:5" ht="13.5" thickBot="1">
      <c r="B217" s="64" t="s">
        <v>38</v>
      </c>
      <c r="C217" s="65"/>
      <c r="D217" s="66" t="s">
        <v>39</v>
      </c>
      <c r="E217" s="67"/>
    </row>
    <row r="218" spans="2:5" ht="13.5" thickBot="1">
      <c r="B218" s="68"/>
      <c r="C218" s="69" t="s">
        <v>40</v>
      </c>
      <c r="D218" s="70" t="s">
        <v>41</v>
      </c>
      <c r="E218" s="69"/>
    </row>
    <row r="219" spans="2:5" ht="14.25" thickTop="1" thickBot="1">
      <c r="B219" s="71" t="s">
        <v>41</v>
      </c>
      <c r="C219" s="72"/>
      <c r="D219" s="73"/>
      <c r="E219" s="72"/>
    </row>
    <row r="220" spans="2:5" ht="15">
      <c r="B220" s="74" t="s">
        <v>44</v>
      </c>
      <c r="C220" s="75"/>
      <c r="D220" s="76"/>
      <c r="E220" s="75"/>
    </row>
    <row r="221" spans="2:5" ht="15">
      <c r="B221" s="74" t="s">
        <v>45</v>
      </c>
      <c r="C221" s="75"/>
      <c r="D221" s="76"/>
      <c r="E221" s="75"/>
    </row>
    <row r="222" spans="2:5" ht="15">
      <c r="B222" s="74" t="s">
        <v>46</v>
      </c>
      <c r="C222" s="75"/>
      <c r="D222" s="76"/>
      <c r="E222" s="75"/>
    </row>
    <row r="223" spans="2:5" ht="15">
      <c r="B223" s="74" t="s">
        <v>47</v>
      </c>
      <c r="C223" s="75"/>
      <c r="D223" s="76"/>
      <c r="E223" s="75"/>
    </row>
    <row r="224" spans="2:5" ht="15">
      <c r="B224" s="74" t="s">
        <v>48</v>
      </c>
      <c r="C224" s="75"/>
      <c r="D224" s="76"/>
      <c r="E224" s="75"/>
    </row>
    <row r="225" spans="2:5" ht="15">
      <c r="B225" s="76"/>
      <c r="C225" s="75"/>
      <c r="D225" s="76"/>
      <c r="E225" s="75"/>
    </row>
    <row r="226" spans="2:5" ht="15">
      <c r="B226" s="77"/>
      <c r="C226" s="75"/>
      <c r="D226" s="78"/>
      <c r="E226" s="75"/>
    </row>
    <row r="227" spans="2:5" ht="15">
      <c r="B227" s="30"/>
      <c r="C227" s="75"/>
      <c r="D227" s="76"/>
      <c r="E227" s="75"/>
    </row>
    <row r="228" spans="2:5" ht="15">
      <c r="B228" s="30"/>
      <c r="C228" s="75"/>
      <c r="D228" s="76"/>
      <c r="E228" s="75"/>
    </row>
    <row r="229" spans="2:5" ht="15">
      <c r="B229" s="30"/>
      <c r="C229" s="75"/>
      <c r="D229" s="79"/>
      <c r="E229" s="75"/>
    </row>
    <row r="230" spans="2:5" ht="15">
      <c r="B230" s="30"/>
      <c r="C230" s="75"/>
      <c r="D230" s="76"/>
      <c r="E230" s="75"/>
    </row>
    <row r="231" spans="2:5" ht="15">
      <c r="B231" s="30"/>
      <c r="C231" s="75"/>
      <c r="D231" s="76"/>
      <c r="E231" s="75"/>
    </row>
    <row r="232" spans="2:5" ht="15">
      <c r="B232" s="30"/>
      <c r="C232" s="75"/>
      <c r="D232" s="76"/>
      <c r="E232" s="75"/>
    </row>
    <row r="233" spans="2:5" ht="15">
      <c r="B233" s="30"/>
      <c r="C233" s="75"/>
      <c r="D233" s="76"/>
      <c r="E233" s="75"/>
    </row>
    <row r="234" spans="2:5" ht="15">
      <c r="B234" s="30"/>
      <c r="C234" s="75"/>
      <c r="D234" s="76"/>
      <c r="E234" s="75"/>
    </row>
    <row r="235" spans="2:5" ht="15">
      <c r="B235" s="30"/>
      <c r="C235" s="75"/>
      <c r="D235" s="76"/>
      <c r="E235" s="75"/>
    </row>
    <row r="236" spans="2:5" ht="15">
      <c r="B236" s="30"/>
      <c r="C236" s="75"/>
      <c r="D236" s="76"/>
      <c r="E236" s="75"/>
    </row>
    <row r="237" spans="2:5" ht="15">
      <c r="B237" s="30"/>
      <c r="C237" s="75"/>
      <c r="D237" s="76"/>
      <c r="E237" s="75"/>
    </row>
    <row r="238" spans="2:5" ht="15">
      <c r="B238" s="30"/>
      <c r="C238" s="75"/>
      <c r="D238" s="76"/>
      <c r="E238" s="75"/>
    </row>
    <row r="239" spans="2:5" ht="15">
      <c r="B239" s="30"/>
      <c r="C239" s="75"/>
      <c r="D239" s="76"/>
      <c r="E239" s="75"/>
    </row>
    <row r="240" spans="2:5" ht="15">
      <c r="B240" s="30"/>
      <c r="C240" s="75"/>
      <c r="D240" s="80"/>
      <c r="E240" s="75"/>
    </row>
    <row r="241" spans="2:5" ht="15">
      <c r="B241" s="30"/>
      <c r="C241" s="75"/>
      <c r="D241" s="76"/>
      <c r="E241" s="75"/>
    </row>
    <row r="242" spans="2:5" ht="15">
      <c r="B242" s="30"/>
      <c r="C242" s="75"/>
      <c r="D242" s="76"/>
      <c r="E242" s="75"/>
    </row>
    <row r="243" spans="2:5" ht="15.75" thickBot="1">
      <c r="B243" s="31"/>
      <c r="C243" s="75"/>
      <c r="D243" s="81"/>
      <c r="E243" s="75"/>
    </row>
    <row r="244" spans="2:5" ht="15" thickBot="1">
      <c r="B244" s="82" t="s">
        <v>49</v>
      </c>
      <c r="C244" s="83">
        <f>SUM(C220:C243)</f>
        <v>0</v>
      </c>
      <c r="D244" s="84"/>
      <c r="E244" s="85">
        <f>SUM(E220:E243)</f>
        <v>0</v>
      </c>
    </row>
    <row r="245" spans="2:5" ht="21" thickBot="1">
      <c r="B245" s="82" t="s">
        <v>50</v>
      </c>
      <c r="C245" s="85">
        <f>+C216+C244</f>
        <v>0</v>
      </c>
      <c r="D245" s="84"/>
      <c r="E245" s="86">
        <f>+(C216+C244)-E244</f>
        <v>0</v>
      </c>
    </row>
    <row r="249" spans="2:5" ht="20.25">
      <c r="C249" s="87" t="s">
        <v>35</v>
      </c>
      <c r="E249" s="57">
        <f>E214+1</f>
        <v>42468</v>
      </c>
    </row>
    <row r="250" spans="2:5" ht="15.75" thickBot="1">
      <c r="D250" s="58"/>
      <c r="E250" s="59"/>
    </row>
    <row r="251" spans="2:5" ht="18.75" thickBot="1">
      <c r="B251" s="60" t="s">
        <v>36</v>
      </c>
      <c r="C251" s="61">
        <f>E245</f>
        <v>0</v>
      </c>
      <c r="D251" s="62"/>
      <c r="E251" s="63" t="s">
        <v>37</v>
      </c>
    </row>
    <row r="252" spans="2:5" ht="13.5" thickBot="1">
      <c r="B252" s="64" t="s">
        <v>38</v>
      </c>
      <c r="C252" s="65"/>
      <c r="D252" s="66" t="s">
        <v>39</v>
      </c>
      <c r="E252" s="67"/>
    </row>
    <row r="253" spans="2:5" ht="13.5" thickBot="1">
      <c r="B253" s="68"/>
      <c r="C253" s="69" t="s">
        <v>40</v>
      </c>
      <c r="D253" s="70" t="s">
        <v>41</v>
      </c>
      <c r="E253" s="69"/>
    </row>
    <row r="254" spans="2:5" ht="14.25" thickTop="1" thickBot="1">
      <c r="B254" s="71" t="s">
        <v>41</v>
      </c>
      <c r="C254" s="72"/>
      <c r="D254" s="73"/>
      <c r="E254" s="72"/>
    </row>
    <row r="255" spans="2:5" ht="15">
      <c r="B255" s="74" t="s">
        <v>44</v>
      </c>
      <c r="C255" s="75"/>
      <c r="D255" s="76"/>
      <c r="E255" s="75"/>
    </row>
    <row r="256" spans="2:5" ht="15">
      <c r="B256" s="74" t="s">
        <v>45</v>
      </c>
      <c r="C256" s="75"/>
      <c r="D256" s="76"/>
      <c r="E256" s="75"/>
    </row>
    <row r="257" spans="2:5" ht="15">
      <c r="B257" s="74" t="s">
        <v>46</v>
      </c>
      <c r="C257" s="75"/>
      <c r="D257" s="76"/>
      <c r="E257" s="75"/>
    </row>
    <row r="258" spans="2:5" ht="15">
      <c r="B258" s="74" t="s">
        <v>47</v>
      </c>
      <c r="C258" s="75"/>
      <c r="D258" s="76"/>
      <c r="E258" s="75"/>
    </row>
    <row r="259" spans="2:5" ht="15">
      <c r="B259" s="74" t="s">
        <v>48</v>
      </c>
      <c r="C259" s="75"/>
      <c r="D259" s="76"/>
      <c r="E259" s="75"/>
    </row>
    <row r="260" spans="2:5" ht="15">
      <c r="B260" s="76"/>
      <c r="C260" s="75"/>
      <c r="D260" s="76"/>
      <c r="E260" s="75"/>
    </row>
    <row r="261" spans="2:5" ht="15">
      <c r="B261" s="77"/>
      <c r="C261" s="75"/>
      <c r="D261" s="78"/>
      <c r="E261" s="75"/>
    </row>
    <row r="262" spans="2:5" ht="15">
      <c r="B262" s="30"/>
      <c r="C262" s="75"/>
      <c r="D262" s="76"/>
      <c r="E262" s="75"/>
    </row>
    <row r="263" spans="2:5" ht="15">
      <c r="B263" s="30"/>
      <c r="C263" s="75"/>
      <c r="D263" s="76"/>
      <c r="E263" s="75"/>
    </row>
    <row r="264" spans="2:5" ht="15">
      <c r="B264" s="30"/>
      <c r="C264" s="75"/>
      <c r="D264" s="79"/>
      <c r="E264" s="75"/>
    </row>
    <row r="265" spans="2:5" ht="15">
      <c r="B265" s="30"/>
      <c r="C265" s="75"/>
      <c r="D265" s="76"/>
      <c r="E265" s="75"/>
    </row>
    <row r="266" spans="2:5" ht="15">
      <c r="B266" s="30"/>
      <c r="C266" s="75"/>
      <c r="D266" s="76"/>
      <c r="E266" s="75"/>
    </row>
    <row r="267" spans="2:5" ht="15">
      <c r="B267" s="30"/>
      <c r="C267" s="75"/>
      <c r="D267" s="76"/>
      <c r="E267" s="75"/>
    </row>
    <row r="268" spans="2:5" ht="15">
      <c r="B268" s="30"/>
      <c r="C268" s="75"/>
      <c r="D268" s="76"/>
      <c r="E268" s="75"/>
    </row>
    <row r="269" spans="2:5" ht="15">
      <c r="B269" s="30"/>
      <c r="C269" s="75"/>
      <c r="D269" s="76"/>
      <c r="E269" s="75"/>
    </row>
    <row r="270" spans="2:5" ht="15">
      <c r="B270" s="30"/>
      <c r="C270" s="75"/>
      <c r="D270" s="76"/>
      <c r="E270" s="75"/>
    </row>
    <row r="271" spans="2:5" ht="15">
      <c r="B271" s="30"/>
      <c r="C271" s="75"/>
      <c r="D271" s="76"/>
      <c r="E271" s="75"/>
    </row>
    <row r="272" spans="2:5" ht="15">
      <c r="B272" s="30"/>
      <c r="C272" s="75"/>
      <c r="D272" s="76"/>
      <c r="E272" s="75"/>
    </row>
    <row r="273" spans="2:5" ht="15">
      <c r="B273" s="30"/>
      <c r="C273" s="75"/>
      <c r="D273" s="76"/>
      <c r="E273" s="75"/>
    </row>
    <row r="274" spans="2:5" ht="15">
      <c r="B274" s="30"/>
      <c r="C274" s="75"/>
      <c r="D274" s="76"/>
      <c r="E274" s="75"/>
    </row>
    <row r="275" spans="2:5" ht="15">
      <c r="B275" s="30"/>
      <c r="C275" s="75"/>
      <c r="D275" s="80"/>
      <c r="E275" s="75"/>
    </row>
    <row r="276" spans="2:5" ht="15">
      <c r="B276" s="30"/>
      <c r="C276" s="75"/>
      <c r="D276" s="76"/>
      <c r="E276" s="75"/>
    </row>
    <row r="277" spans="2:5" ht="15">
      <c r="B277" s="30"/>
      <c r="C277" s="75"/>
      <c r="D277" s="76"/>
      <c r="E277" s="75"/>
    </row>
    <row r="278" spans="2:5" ht="15.75" thickBot="1">
      <c r="B278" s="31"/>
      <c r="C278" s="75"/>
      <c r="D278" s="81"/>
      <c r="E278" s="75"/>
    </row>
    <row r="279" spans="2:5" ht="15" thickBot="1">
      <c r="B279" s="82" t="s">
        <v>49</v>
      </c>
      <c r="C279" s="83">
        <f>SUM(C255:C278)</f>
        <v>0</v>
      </c>
      <c r="D279" s="84"/>
      <c r="E279" s="85">
        <f>SUM(E255:E278)</f>
        <v>0</v>
      </c>
    </row>
    <row r="280" spans="2:5" ht="21" thickBot="1">
      <c r="B280" s="82" t="s">
        <v>50</v>
      </c>
      <c r="C280" s="85">
        <f>+C251+C279</f>
        <v>0</v>
      </c>
      <c r="D280" s="84"/>
      <c r="E280" s="86">
        <f>+(C251+C279)-E279</f>
        <v>0</v>
      </c>
    </row>
    <row r="284" spans="2:5" ht="20.25">
      <c r="C284" s="87" t="s">
        <v>35</v>
      </c>
      <c r="E284" s="57">
        <f>E249+1</f>
        <v>42469</v>
      </c>
    </row>
    <row r="285" spans="2:5" ht="15.75" thickBot="1">
      <c r="D285" s="58"/>
      <c r="E285" s="59"/>
    </row>
    <row r="286" spans="2:5" ht="18.75" thickBot="1">
      <c r="B286" s="60" t="s">
        <v>36</v>
      </c>
      <c r="C286" s="61">
        <f>E280</f>
        <v>0</v>
      </c>
      <c r="D286" s="62"/>
      <c r="E286" s="63" t="s">
        <v>37</v>
      </c>
    </row>
    <row r="287" spans="2:5" ht="13.5" thickBot="1">
      <c r="B287" s="64" t="s">
        <v>38</v>
      </c>
      <c r="C287" s="65"/>
      <c r="D287" s="66" t="s">
        <v>39</v>
      </c>
      <c r="E287" s="67"/>
    </row>
    <row r="288" spans="2:5" ht="13.5" thickBot="1">
      <c r="B288" s="68"/>
      <c r="C288" s="69" t="s">
        <v>40</v>
      </c>
      <c r="D288" s="70" t="s">
        <v>41</v>
      </c>
      <c r="E288" s="69"/>
    </row>
    <row r="289" spans="2:5" ht="14.25" thickTop="1" thickBot="1">
      <c r="B289" s="71" t="s">
        <v>41</v>
      </c>
      <c r="C289" s="72"/>
      <c r="D289" s="73"/>
      <c r="E289" s="72"/>
    </row>
    <row r="290" spans="2:5" ht="15">
      <c r="B290" s="74" t="s">
        <v>44</v>
      </c>
      <c r="C290" s="75"/>
      <c r="D290" s="76"/>
      <c r="E290" s="75"/>
    </row>
    <row r="291" spans="2:5" ht="15">
      <c r="B291" s="74" t="s">
        <v>45</v>
      </c>
      <c r="C291" s="75"/>
      <c r="D291" s="76"/>
      <c r="E291" s="75"/>
    </row>
    <row r="292" spans="2:5" ht="15">
      <c r="B292" s="74" t="s">
        <v>46</v>
      </c>
      <c r="C292" s="75"/>
      <c r="D292" s="76"/>
      <c r="E292" s="75"/>
    </row>
    <row r="293" spans="2:5" ht="15">
      <c r="B293" s="74" t="s">
        <v>47</v>
      </c>
      <c r="C293" s="75"/>
      <c r="D293" s="76"/>
      <c r="E293" s="75"/>
    </row>
    <row r="294" spans="2:5" ht="15">
      <c r="B294" s="74" t="s">
        <v>48</v>
      </c>
      <c r="C294" s="75"/>
      <c r="D294" s="76"/>
      <c r="E294" s="75"/>
    </row>
    <row r="295" spans="2:5" ht="15">
      <c r="B295" s="76"/>
      <c r="C295" s="75"/>
      <c r="D295" s="76"/>
      <c r="E295" s="75"/>
    </row>
    <row r="296" spans="2:5" ht="15">
      <c r="B296" s="77"/>
      <c r="C296" s="75"/>
      <c r="D296" s="76"/>
      <c r="E296" s="75"/>
    </row>
    <row r="297" spans="2:5" ht="15">
      <c r="B297" s="30"/>
      <c r="C297" s="75"/>
      <c r="D297" s="76"/>
      <c r="E297" s="75"/>
    </row>
    <row r="298" spans="2:5" ht="15">
      <c r="B298" s="30"/>
      <c r="C298" s="75"/>
      <c r="D298" s="76"/>
      <c r="E298" s="75"/>
    </row>
    <row r="299" spans="2:5" ht="15">
      <c r="B299" s="30"/>
      <c r="C299" s="75"/>
      <c r="D299" s="79"/>
      <c r="E299" s="75"/>
    </row>
    <row r="300" spans="2:5" ht="15">
      <c r="B300" s="30"/>
      <c r="C300" s="75"/>
      <c r="D300" s="76"/>
      <c r="E300" s="75"/>
    </row>
    <row r="301" spans="2:5" ht="15">
      <c r="B301" s="30"/>
      <c r="C301" s="75"/>
      <c r="D301" s="76"/>
      <c r="E301" s="75"/>
    </row>
    <row r="302" spans="2:5" ht="15">
      <c r="B302" s="30"/>
      <c r="C302" s="75"/>
      <c r="D302" s="76"/>
      <c r="E302" s="75"/>
    </row>
    <row r="303" spans="2:5" ht="15">
      <c r="B303" s="30"/>
      <c r="C303" s="75"/>
      <c r="D303" s="76"/>
      <c r="E303" s="75"/>
    </row>
    <row r="304" spans="2:5" ht="15">
      <c r="B304" s="30"/>
      <c r="C304" s="75"/>
      <c r="D304" s="76"/>
      <c r="E304" s="75"/>
    </row>
    <row r="305" spans="2:5" ht="15">
      <c r="B305" s="30"/>
      <c r="C305" s="75"/>
      <c r="D305" s="76"/>
      <c r="E305" s="75"/>
    </row>
    <row r="306" spans="2:5" ht="15">
      <c r="B306" s="30"/>
      <c r="C306" s="75"/>
      <c r="D306" s="76"/>
      <c r="E306" s="75"/>
    </row>
    <row r="307" spans="2:5" ht="15">
      <c r="B307" s="30"/>
      <c r="C307" s="75"/>
      <c r="D307" s="76"/>
      <c r="E307" s="75"/>
    </row>
    <row r="308" spans="2:5" ht="15">
      <c r="B308" s="30"/>
      <c r="C308" s="75"/>
      <c r="D308" s="76"/>
      <c r="E308" s="75"/>
    </row>
    <row r="309" spans="2:5" ht="15">
      <c r="B309" s="30"/>
      <c r="C309" s="75"/>
      <c r="D309" s="76"/>
      <c r="E309" s="75"/>
    </row>
    <row r="310" spans="2:5" ht="15">
      <c r="B310" s="30"/>
      <c r="C310" s="75"/>
      <c r="D310" s="80"/>
      <c r="E310" s="75"/>
    </row>
    <row r="311" spans="2:5" ht="15">
      <c r="B311" s="30"/>
      <c r="C311" s="75"/>
      <c r="D311" s="76"/>
      <c r="E311" s="75"/>
    </row>
    <row r="312" spans="2:5" ht="15">
      <c r="B312" s="30"/>
      <c r="C312" s="75"/>
      <c r="D312" s="76"/>
      <c r="E312" s="75"/>
    </row>
    <row r="313" spans="2:5" ht="15.75" thickBot="1">
      <c r="B313" s="31"/>
      <c r="C313" s="75"/>
      <c r="D313" s="81"/>
      <c r="E313" s="75"/>
    </row>
    <row r="314" spans="2:5" ht="15" thickBot="1">
      <c r="B314" s="82" t="s">
        <v>49</v>
      </c>
      <c r="C314" s="83">
        <f>SUM(C290:C313)</f>
        <v>0</v>
      </c>
      <c r="D314" s="84"/>
      <c r="E314" s="85">
        <f>SUM(E290:E313)</f>
        <v>0</v>
      </c>
    </row>
    <row r="315" spans="2:5" ht="21" thickBot="1">
      <c r="B315" s="82" t="s">
        <v>50</v>
      </c>
      <c r="C315" s="85">
        <f>+C286+C314</f>
        <v>0</v>
      </c>
      <c r="D315" s="84"/>
      <c r="E315" s="86">
        <f>+(C286+C314)-E314</f>
        <v>0</v>
      </c>
    </row>
    <row r="319" spans="2:5" ht="20.25">
      <c r="C319" s="87" t="s">
        <v>35</v>
      </c>
      <c r="E319" s="57">
        <f>E284+1</f>
        <v>42470</v>
      </c>
    </row>
    <row r="320" spans="2:5" ht="15.75" thickBot="1">
      <c r="D320" s="58"/>
      <c r="E320" s="59"/>
    </row>
    <row r="321" spans="2:5" ht="18.75" thickBot="1">
      <c r="B321" s="60" t="s">
        <v>36</v>
      </c>
      <c r="C321" s="61">
        <f>E315</f>
        <v>0</v>
      </c>
      <c r="D321" s="62"/>
      <c r="E321" s="63" t="s">
        <v>37</v>
      </c>
    </row>
    <row r="322" spans="2:5" ht="13.5" thickBot="1">
      <c r="B322" s="64" t="s">
        <v>38</v>
      </c>
      <c r="C322" s="65"/>
      <c r="D322" s="66" t="s">
        <v>39</v>
      </c>
      <c r="E322" s="67"/>
    </row>
    <row r="323" spans="2:5" ht="13.5" thickBot="1">
      <c r="B323" s="68"/>
      <c r="C323" s="69" t="s">
        <v>40</v>
      </c>
      <c r="D323" s="70" t="s">
        <v>41</v>
      </c>
      <c r="E323" s="69"/>
    </row>
    <row r="324" spans="2:5" ht="14.25" thickTop="1" thickBot="1">
      <c r="B324" s="71" t="s">
        <v>41</v>
      </c>
      <c r="C324" s="72"/>
      <c r="D324" s="73"/>
      <c r="E324" s="72"/>
    </row>
    <row r="325" spans="2:5" ht="15">
      <c r="B325" s="74" t="s">
        <v>44</v>
      </c>
      <c r="C325" s="75"/>
      <c r="D325" s="76"/>
      <c r="E325" s="75"/>
    </row>
    <row r="326" spans="2:5" ht="15">
      <c r="B326" s="74" t="s">
        <v>45</v>
      </c>
      <c r="C326" s="75"/>
      <c r="D326" s="76"/>
      <c r="E326" s="75"/>
    </row>
    <row r="327" spans="2:5" ht="15">
      <c r="B327" s="74" t="s">
        <v>46</v>
      </c>
      <c r="C327" s="75"/>
      <c r="D327" s="76"/>
      <c r="E327" s="75"/>
    </row>
    <row r="328" spans="2:5" ht="15">
      <c r="B328" s="74" t="s">
        <v>47</v>
      </c>
      <c r="C328" s="75"/>
      <c r="D328" s="76"/>
      <c r="E328" s="112"/>
    </row>
    <row r="329" spans="2:5" ht="15">
      <c r="B329" s="74" t="s">
        <v>48</v>
      </c>
      <c r="C329" s="75"/>
      <c r="D329" s="76"/>
      <c r="E329" s="112"/>
    </row>
    <row r="330" spans="2:5" ht="15">
      <c r="B330" s="76"/>
      <c r="C330" s="75"/>
      <c r="D330" s="76"/>
      <c r="E330" s="75"/>
    </row>
    <row r="331" spans="2:5" ht="15">
      <c r="B331" s="77"/>
      <c r="C331" s="75"/>
      <c r="D331" s="76"/>
      <c r="E331" s="75"/>
    </row>
    <row r="332" spans="2:5" ht="15">
      <c r="B332" s="30"/>
      <c r="C332" s="75"/>
      <c r="D332" s="76"/>
      <c r="E332" s="75"/>
    </row>
    <row r="333" spans="2:5" ht="15">
      <c r="B333" s="30"/>
      <c r="C333" s="75"/>
      <c r="D333" s="76"/>
      <c r="E333" s="75"/>
    </row>
    <row r="334" spans="2:5" ht="15">
      <c r="B334" s="30"/>
      <c r="C334" s="75"/>
      <c r="D334" s="79"/>
      <c r="E334" s="75"/>
    </row>
    <row r="335" spans="2:5" ht="15">
      <c r="B335" s="30"/>
      <c r="C335" s="75"/>
      <c r="D335" s="76"/>
      <c r="E335" s="75"/>
    </row>
    <row r="336" spans="2:5" ht="15">
      <c r="B336" s="30"/>
      <c r="C336" s="75"/>
      <c r="D336" s="76"/>
      <c r="E336" s="75"/>
    </row>
    <row r="337" spans="2:5" ht="15">
      <c r="B337" s="30"/>
      <c r="C337" s="75"/>
      <c r="D337" s="76"/>
      <c r="E337" s="75"/>
    </row>
    <row r="338" spans="2:5" ht="15">
      <c r="B338" s="30"/>
      <c r="C338" s="75"/>
      <c r="D338" s="76"/>
      <c r="E338" s="75"/>
    </row>
    <row r="339" spans="2:5" ht="15">
      <c r="B339" s="30"/>
      <c r="C339" s="75"/>
      <c r="D339" s="76"/>
      <c r="E339" s="75"/>
    </row>
    <row r="340" spans="2:5" ht="15">
      <c r="B340" s="30"/>
      <c r="C340" s="75"/>
      <c r="D340" s="76"/>
      <c r="E340" s="75"/>
    </row>
    <row r="341" spans="2:5" ht="15">
      <c r="B341" s="30"/>
      <c r="C341" s="75"/>
      <c r="D341" s="76"/>
      <c r="E341" s="75"/>
    </row>
    <row r="342" spans="2:5" ht="15">
      <c r="B342" s="30"/>
      <c r="C342" s="75"/>
      <c r="D342" s="76"/>
      <c r="E342" s="75"/>
    </row>
    <row r="343" spans="2:5" ht="15">
      <c r="B343" s="30"/>
      <c r="C343" s="75"/>
      <c r="D343" s="76"/>
      <c r="E343" s="75"/>
    </row>
    <row r="344" spans="2:5" ht="15">
      <c r="B344" s="30"/>
      <c r="C344" s="75"/>
      <c r="D344" s="76"/>
      <c r="E344" s="75"/>
    </row>
    <row r="345" spans="2:5" ht="15">
      <c r="B345" s="30"/>
      <c r="C345" s="75"/>
      <c r="D345" s="80"/>
      <c r="E345" s="75"/>
    </row>
    <row r="346" spans="2:5" ht="15">
      <c r="B346" s="30"/>
      <c r="C346" s="75"/>
      <c r="D346" s="76"/>
      <c r="E346" s="75"/>
    </row>
    <row r="347" spans="2:5" ht="15">
      <c r="B347" s="30"/>
      <c r="C347" s="75"/>
      <c r="D347" s="76"/>
      <c r="E347" s="75"/>
    </row>
    <row r="348" spans="2:5" ht="15.75" thickBot="1">
      <c r="B348" s="31"/>
      <c r="C348" s="75"/>
      <c r="D348" s="81"/>
      <c r="E348" s="75"/>
    </row>
    <row r="349" spans="2:5" ht="15" thickBot="1">
      <c r="B349" s="82" t="s">
        <v>49</v>
      </c>
      <c r="C349" s="83">
        <f>SUM(C325:C348)</f>
        <v>0</v>
      </c>
      <c r="D349" s="84"/>
      <c r="E349" s="85">
        <f>SUM(E325:E348)</f>
        <v>0</v>
      </c>
    </row>
    <row r="350" spans="2:5" ht="21" thickBot="1">
      <c r="B350" s="82" t="s">
        <v>50</v>
      </c>
      <c r="C350" s="85">
        <f>+C321+C349</f>
        <v>0</v>
      </c>
      <c r="D350" s="84"/>
      <c r="E350" s="86">
        <f>+(C321+C349)-E349</f>
        <v>0</v>
      </c>
    </row>
    <row r="354" spans="2:5" ht="20.25">
      <c r="C354" s="87" t="s">
        <v>35</v>
      </c>
      <c r="E354" s="57">
        <f>E319+1</f>
        <v>42471</v>
      </c>
    </row>
    <row r="355" spans="2:5" ht="15.75" thickBot="1">
      <c r="D355" s="58"/>
      <c r="E355" s="59"/>
    </row>
    <row r="356" spans="2:5" ht="18.75" thickBot="1">
      <c r="B356" s="60" t="s">
        <v>36</v>
      </c>
      <c r="C356" s="61">
        <f>E350</f>
        <v>0</v>
      </c>
      <c r="D356" s="62"/>
      <c r="E356" s="63" t="s">
        <v>37</v>
      </c>
    </row>
    <row r="357" spans="2:5" ht="13.5" thickBot="1">
      <c r="B357" s="64" t="s">
        <v>38</v>
      </c>
      <c r="C357" s="65"/>
      <c r="D357" s="66" t="s">
        <v>39</v>
      </c>
      <c r="E357" s="67"/>
    </row>
    <row r="358" spans="2:5" ht="13.5" thickBot="1">
      <c r="B358" s="68"/>
      <c r="C358" s="69" t="s">
        <v>40</v>
      </c>
      <c r="D358" s="70" t="s">
        <v>41</v>
      </c>
      <c r="E358" s="69"/>
    </row>
    <row r="359" spans="2:5" ht="14.25" thickTop="1" thickBot="1">
      <c r="B359" s="71" t="s">
        <v>41</v>
      </c>
      <c r="C359" s="72"/>
      <c r="D359" s="73"/>
      <c r="E359" s="72"/>
    </row>
    <row r="360" spans="2:5" ht="15">
      <c r="B360" s="74" t="s">
        <v>44</v>
      </c>
      <c r="C360" s="75"/>
      <c r="D360" s="76"/>
      <c r="E360" s="112"/>
    </row>
    <row r="361" spans="2:5" ht="15">
      <c r="B361" s="74" t="s">
        <v>45</v>
      </c>
      <c r="C361" s="75"/>
      <c r="D361" s="76"/>
      <c r="E361" s="75"/>
    </row>
    <row r="362" spans="2:5" ht="15">
      <c r="B362" s="74" t="s">
        <v>46</v>
      </c>
      <c r="C362" s="75"/>
      <c r="D362" s="76"/>
      <c r="E362" s="75"/>
    </row>
    <row r="363" spans="2:5" ht="15">
      <c r="B363" s="74" t="s">
        <v>47</v>
      </c>
      <c r="C363" s="75"/>
      <c r="D363" s="76"/>
      <c r="E363" s="75"/>
    </row>
    <row r="364" spans="2:5" ht="15">
      <c r="B364" s="74" t="s">
        <v>48</v>
      </c>
      <c r="C364" s="75"/>
      <c r="D364" s="76"/>
      <c r="E364" s="75"/>
    </row>
    <row r="365" spans="2:5" ht="15">
      <c r="B365" s="76"/>
      <c r="C365" s="75"/>
      <c r="D365" s="76"/>
      <c r="E365" s="75"/>
    </row>
    <row r="366" spans="2:5" ht="15">
      <c r="B366" s="77"/>
      <c r="C366" s="75"/>
      <c r="D366" s="78"/>
      <c r="E366" s="75"/>
    </row>
    <row r="367" spans="2:5" ht="15">
      <c r="B367" s="30"/>
      <c r="C367" s="75"/>
      <c r="D367" s="76"/>
      <c r="E367" s="75"/>
    </row>
    <row r="368" spans="2:5" ht="15">
      <c r="B368" s="30"/>
      <c r="C368" s="75"/>
      <c r="D368" s="76"/>
      <c r="E368" s="75"/>
    </row>
    <row r="369" spans="2:5" ht="15">
      <c r="B369" s="30"/>
      <c r="C369" s="75"/>
      <c r="D369" s="79"/>
      <c r="E369" s="75"/>
    </row>
    <row r="370" spans="2:5" ht="15">
      <c r="B370" s="30"/>
      <c r="C370" s="75"/>
      <c r="D370" s="76"/>
      <c r="E370" s="75"/>
    </row>
    <row r="371" spans="2:5" ht="15">
      <c r="B371" s="30"/>
      <c r="C371" s="75"/>
      <c r="D371" s="76"/>
      <c r="E371" s="75"/>
    </row>
    <row r="372" spans="2:5" ht="15">
      <c r="B372" s="30"/>
      <c r="C372" s="75"/>
      <c r="D372" s="76"/>
      <c r="E372" s="75"/>
    </row>
    <row r="373" spans="2:5" ht="15">
      <c r="B373" s="30"/>
      <c r="C373" s="75"/>
      <c r="D373" s="76"/>
      <c r="E373" s="75"/>
    </row>
    <row r="374" spans="2:5" ht="15">
      <c r="B374" s="30"/>
      <c r="C374" s="75"/>
      <c r="D374" s="76"/>
      <c r="E374" s="75"/>
    </row>
    <row r="375" spans="2:5" ht="15">
      <c r="B375" s="30"/>
      <c r="C375" s="75"/>
      <c r="D375" s="76"/>
      <c r="E375" s="75"/>
    </row>
    <row r="376" spans="2:5" ht="15">
      <c r="B376" s="30"/>
      <c r="C376" s="75"/>
      <c r="D376" s="76"/>
      <c r="E376" s="75"/>
    </row>
    <row r="377" spans="2:5" ht="15">
      <c r="B377" s="30"/>
      <c r="C377" s="75"/>
      <c r="D377" s="76"/>
      <c r="E377" s="75"/>
    </row>
    <row r="378" spans="2:5" ht="15">
      <c r="B378" s="30"/>
      <c r="C378" s="75"/>
      <c r="D378" s="76"/>
      <c r="E378" s="75"/>
    </row>
    <row r="379" spans="2:5" ht="15">
      <c r="B379" s="30"/>
      <c r="C379" s="75"/>
      <c r="D379" s="76"/>
      <c r="E379" s="75"/>
    </row>
    <row r="380" spans="2:5" ht="15">
      <c r="B380" s="30"/>
      <c r="C380" s="75"/>
      <c r="D380" s="80"/>
      <c r="E380" s="75"/>
    </row>
    <row r="381" spans="2:5" ht="15">
      <c r="B381" s="30"/>
      <c r="C381" s="75"/>
      <c r="D381" s="76"/>
      <c r="E381" s="75"/>
    </row>
    <row r="382" spans="2:5" ht="15">
      <c r="B382" s="30"/>
      <c r="C382" s="75"/>
      <c r="D382" s="76"/>
      <c r="E382" s="75"/>
    </row>
    <row r="383" spans="2:5" ht="15.75" thickBot="1">
      <c r="B383" s="31"/>
      <c r="C383" s="75"/>
      <c r="D383" s="81"/>
      <c r="E383" s="75"/>
    </row>
    <row r="384" spans="2:5" ht="15" thickBot="1">
      <c r="B384" s="82" t="s">
        <v>49</v>
      </c>
      <c r="C384" s="83">
        <f>SUM(C360:C383)</f>
        <v>0</v>
      </c>
      <c r="D384" s="84"/>
      <c r="E384" s="85">
        <f>SUM(E360:E383)</f>
        <v>0</v>
      </c>
    </row>
    <row r="385" spans="2:5" ht="21" thickBot="1">
      <c r="B385" s="82" t="s">
        <v>50</v>
      </c>
      <c r="C385" s="85">
        <f>+C356+C384</f>
        <v>0</v>
      </c>
      <c r="D385" s="84"/>
      <c r="E385" s="86">
        <f>+(C356+C384)-E384</f>
        <v>0</v>
      </c>
    </row>
    <row r="389" spans="2:5" ht="20.25">
      <c r="C389" s="87" t="s">
        <v>35</v>
      </c>
      <c r="E389" s="57">
        <f>E354+1</f>
        <v>42472</v>
      </c>
    </row>
    <row r="390" spans="2:5" ht="15.75" thickBot="1">
      <c r="D390" s="58"/>
      <c r="E390" s="59"/>
    </row>
    <row r="391" spans="2:5" ht="18.75" thickBot="1">
      <c r="B391" s="60" t="s">
        <v>36</v>
      </c>
      <c r="C391" s="61">
        <f>E385</f>
        <v>0</v>
      </c>
      <c r="D391" s="62"/>
      <c r="E391" s="63" t="s">
        <v>37</v>
      </c>
    </row>
    <row r="392" spans="2:5" ht="13.5" thickBot="1">
      <c r="B392" s="64" t="s">
        <v>38</v>
      </c>
      <c r="C392" s="65"/>
      <c r="D392" s="66" t="s">
        <v>39</v>
      </c>
      <c r="E392" s="67"/>
    </row>
    <row r="393" spans="2:5" ht="13.5" thickBot="1">
      <c r="B393" s="68"/>
      <c r="C393" s="69" t="s">
        <v>40</v>
      </c>
      <c r="D393" s="70" t="s">
        <v>41</v>
      </c>
      <c r="E393" s="69"/>
    </row>
    <row r="394" spans="2:5" ht="14.25" thickTop="1" thickBot="1">
      <c r="B394" s="71" t="s">
        <v>41</v>
      </c>
      <c r="C394" s="72"/>
      <c r="D394" s="73"/>
      <c r="E394" s="72"/>
    </row>
    <row r="395" spans="2:5" ht="15">
      <c r="B395" s="74" t="s">
        <v>44</v>
      </c>
      <c r="C395" s="75"/>
      <c r="D395" s="76"/>
      <c r="E395" s="75"/>
    </row>
    <row r="396" spans="2:5" ht="15">
      <c r="B396" s="74" t="s">
        <v>45</v>
      </c>
      <c r="C396" s="75"/>
      <c r="D396" s="76"/>
      <c r="E396" s="75"/>
    </row>
    <row r="397" spans="2:5" ht="15">
      <c r="B397" s="74" t="s">
        <v>46</v>
      </c>
      <c r="C397" s="75"/>
      <c r="D397" s="76"/>
      <c r="E397" s="75"/>
    </row>
    <row r="398" spans="2:5" ht="15">
      <c r="B398" s="74" t="s">
        <v>47</v>
      </c>
      <c r="C398" s="75"/>
      <c r="D398" s="76"/>
      <c r="E398" s="75"/>
    </row>
    <row r="399" spans="2:5" ht="15">
      <c r="B399" s="74" t="s">
        <v>48</v>
      </c>
      <c r="C399" s="75"/>
      <c r="D399" s="76"/>
      <c r="E399" s="75"/>
    </row>
    <row r="400" spans="2:5" ht="15">
      <c r="B400" s="76"/>
      <c r="C400" s="75"/>
      <c r="D400" s="76"/>
      <c r="E400" s="75"/>
    </row>
    <row r="401" spans="2:5" ht="15">
      <c r="B401" s="77"/>
      <c r="C401" s="75"/>
      <c r="D401" s="78"/>
      <c r="E401" s="75"/>
    </row>
    <row r="402" spans="2:5" ht="15">
      <c r="B402" s="30"/>
      <c r="C402" s="75"/>
      <c r="D402" s="76"/>
      <c r="E402" s="75"/>
    </row>
    <row r="403" spans="2:5" ht="15">
      <c r="B403" s="30"/>
      <c r="C403" s="75"/>
      <c r="D403" s="76"/>
      <c r="E403" s="75"/>
    </row>
    <row r="404" spans="2:5" ht="15">
      <c r="B404" s="30"/>
      <c r="C404" s="75"/>
      <c r="D404" s="79"/>
      <c r="E404" s="75"/>
    </row>
    <row r="405" spans="2:5" ht="15">
      <c r="B405" s="30"/>
      <c r="C405" s="75"/>
      <c r="D405" s="76"/>
      <c r="E405" s="75"/>
    </row>
    <row r="406" spans="2:5" ht="15">
      <c r="B406" s="30"/>
      <c r="C406" s="75"/>
      <c r="D406" s="76"/>
      <c r="E406" s="75"/>
    </row>
    <row r="407" spans="2:5" ht="15">
      <c r="B407" s="30"/>
      <c r="C407" s="75"/>
      <c r="D407" s="76"/>
      <c r="E407" s="75"/>
    </row>
    <row r="408" spans="2:5" ht="15">
      <c r="B408" s="30"/>
      <c r="C408" s="75"/>
      <c r="D408" s="76"/>
      <c r="E408" s="75"/>
    </row>
    <row r="409" spans="2:5" ht="15">
      <c r="B409" s="30"/>
      <c r="C409" s="75"/>
      <c r="D409" s="76"/>
      <c r="E409" s="75"/>
    </row>
    <row r="410" spans="2:5" ht="15">
      <c r="B410" s="30"/>
      <c r="C410" s="75"/>
      <c r="D410" s="76"/>
      <c r="E410" s="75"/>
    </row>
    <row r="411" spans="2:5" ht="15">
      <c r="B411" s="30"/>
      <c r="C411" s="75"/>
      <c r="D411" s="76"/>
      <c r="E411" s="75"/>
    </row>
    <row r="412" spans="2:5" ht="15">
      <c r="B412" s="30"/>
      <c r="C412" s="75"/>
      <c r="D412" s="76"/>
      <c r="E412" s="75"/>
    </row>
    <row r="413" spans="2:5" ht="15">
      <c r="B413" s="30"/>
      <c r="C413" s="75"/>
      <c r="D413" s="76"/>
      <c r="E413" s="75"/>
    </row>
    <row r="414" spans="2:5" ht="15">
      <c r="B414" s="30"/>
      <c r="C414" s="75"/>
      <c r="D414" s="76"/>
      <c r="E414" s="75"/>
    </row>
    <row r="415" spans="2:5" ht="15">
      <c r="B415" s="30"/>
      <c r="C415" s="75"/>
      <c r="D415" s="80"/>
      <c r="E415" s="75"/>
    </row>
    <row r="416" spans="2:5" ht="15">
      <c r="B416" s="30"/>
      <c r="C416" s="75"/>
      <c r="D416" s="76"/>
      <c r="E416" s="75"/>
    </row>
    <row r="417" spans="2:5" ht="15">
      <c r="B417" s="30"/>
      <c r="C417" s="75"/>
      <c r="D417" s="76"/>
      <c r="E417" s="75"/>
    </row>
    <row r="418" spans="2:5" ht="15.75" thickBot="1">
      <c r="B418" s="31"/>
      <c r="C418" s="75"/>
      <c r="D418" s="81"/>
      <c r="E418" s="75"/>
    </row>
    <row r="419" spans="2:5" ht="15" thickBot="1">
      <c r="B419" s="82" t="s">
        <v>49</v>
      </c>
      <c r="C419" s="83">
        <f>SUM(C395:C418)</f>
        <v>0</v>
      </c>
      <c r="D419" s="84"/>
      <c r="E419" s="85">
        <f>SUM(E395:E418)</f>
        <v>0</v>
      </c>
    </row>
    <row r="420" spans="2:5" ht="21" thickBot="1">
      <c r="B420" s="82" t="s">
        <v>50</v>
      </c>
      <c r="C420" s="85">
        <f>+C391+C419</f>
        <v>0</v>
      </c>
      <c r="D420" s="84"/>
      <c r="E420" s="86">
        <f>+(C391+C419)-E419</f>
        <v>0</v>
      </c>
    </row>
    <row r="424" spans="2:5" ht="20.25">
      <c r="C424" s="87" t="s">
        <v>35</v>
      </c>
      <c r="E424" s="57">
        <f>E389+1</f>
        <v>42473</v>
      </c>
    </row>
    <row r="425" spans="2:5" ht="15.75" thickBot="1">
      <c r="D425" s="58"/>
      <c r="E425" s="59"/>
    </row>
    <row r="426" spans="2:5" ht="18.75" thickBot="1">
      <c r="B426" s="60" t="s">
        <v>36</v>
      </c>
      <c r="C426" s="61">
        <f>E420</f>
        <v>0</v>
      </c>
      <c r="D426" s="62"/>
      <c r="E426" s="63" t="s">
        <v>37</v>
      </c>
    </row>
    <row r="427" spans="2:5" ht="13.5" thickBot="1">
      <c r="B427" s="64" t="s">
        <v>38</v>
      </c>
      <c r="C427" s="65"/>
      <c r="D427" s="66" t="s">
        <v>39</v>
      </c>
      <c r="E427" s="67"/>
    </row>
    <row r="428" spans="2:5" ht="13.5" thickBot="1">
      <c r="B428" s="68"/>
      <c r="C428" s="69" t="s">
        <v>40</v>
      </c>
      <c r="D428" s="70" t="s">
        <v>41</v>
      </c>
      <c r="E428" s="69"/>
    </row>
    <row r="429" spans="2:5" ht="14.25" thickTop="1" thickBot="1">
      <c r="B429" s="71" t="s">
        <v>41</v>
      </c>
      <c r="C429" s="72"/>
      <c r="D429" s="73"/>
      <c r="E429" s="72"/>
    </row>
    <row r="430" spans="2:5" ht="15">
      <c r="B430" s="74" t="s">
        <v>44</v>
      </c>
      <c r="C430" s="75"/>
      <c r="D430" s="76"/>
      <c r="E430" s="75"/>
    </row>
    <row r="431" spans="2:5" ht="15">
      <c r="B431" s="74" t="s">
        <v>45</v>
      </c>
      <c r="C431" s="75"/>
      <c r="D431" s="76"/>
      <c r="E431" s="75"/>
    </row>
    <row r="432" spans="2:5" ht="15">
      <c r="B432" s="74" t="s">
        <v>46</v>
      </c>
      <c r="C432" s="75"/>
      <c r="D432" s="76"/>
      <c r="E432" s="75"/>
    </row>
    <row r="433" spans="2:5" ht="15">
      <c r="B433" s="74" t="s">
        <v>47</v>
      </c>
      <c r="C433" s="75"/>
      <c r="D433" s="76"/>
      <c r="E433" s="75"/>
    </row>
    <row r="434" spans="2:5" ht="15">
      <c r="B434" s="74" t="s">
        <v>48</v>
      </c>
      <c r="C434" s="75"/>
      <c r="D434" s="76"/>
      <c r="E434" s="75"/>
    </row>
    <row r="435" spans="2:5" ht="15">
      <c r="B435" s="76"/>
      <c r="C435" s="75"/>
      <c r="D435" s="76"/>
      <c r="E435" s="75"/>
    </row>
    <row r="436" spans="2:5" ht="15">
      <c r="B436" s="77"/>
      <c r="C436" s="75"/>
      <c r="D436" s="78"/>
      <c r="E436" s="75"/>
    </row>
    <row r="437" spans="2:5" ht="15">
      <c r="B437" s="30"/>
      <c r="C437" s="75"/>
      <c r="D437" s="76"/>
      <c r="E437" s="75"/>
    </row>
    <row r="438" spans="2:5" ht="15">
      <c r="B438" s="30"/>
      <c r="C438" s="75"/>
      <c r="D438" s="76"/>
      <c r="E438" s="75"/>
    </row>
    <row r="439" spans="2:5" ht="15">
      <c r="B439" s="30"/>
      <c r="C439" s="75"/>
      <c r="D439" s="79"/>
      <c r="E439" s="75"/>
    </row>
    <row r="440" spans="2:5" ht="15">
      <c r="B440" s="30"/>
      <c r="C440" s="75"/>
      <c r="D440" s="76"/>
      <c r="E440" s="75"/>
    </row>
    <row r="441" spans="2:5" ht="15">
      <c r="B441" s="30"/>
      <c r="C441" s="75"/>
      <c r="D441" s="76"/>
      <c r="E441" s="75"/>
    </row>
    <row r="442" spans="2:5" ht="15">
      <c r="B442" s="30"/>
      <c r="C442" s="75"/>
      <c r="D442" s="76"/>
      <c r="E442" s="75"/>
    </row>
    <row r="443" spans="2:5" ht="15">
      <c r="B443" s="30"/>
      <c r="C443" s="75"/>
      <c r="D443" s="76"/>
      <c r="E443" s="75"/>
    </row>
    <row r="444" spans="2:5" ht="15">
      <c r="B444" s="30"/>
      <c r="C444" s="75"/>
      <c r="D444" s="76"/>
      <c r="E444" s="75"/>
    </row>
    <row r="445" spans="2:5" ht="15">
      <c r="B445" s="30"/>
      <c r="C445" s="75"/>
      <c r="D445" s="76"/>
      <c r="E445" s="75"/>
    </row>
    <row r="446" spans="2:5" ht="15">
      <c r="B446" s="30"/>
      <c r="C446" s="75"/>
      <c r="D446" s="76"/>
      <c r="E446" s="75"/>
    </row>
    <row r="447" spans="2:5" ht="15">
      <c r="B447" s="30"/>
      <c r="C447" s="75"/>
      <c r="D447" s="76"/>
      <c r="E447" s="75"/>
    </row>
    <row r="448" spans="2:5" ht="15">
      <c r="B448" s="30"/>
      <c r="C448" s="75"/>
      <c r="D448" s="76"/>
      <c r="E448" s="75"/>
    </row>
    <row r="449" spans="2:5" ht="15">
      <c r="B449" s="30"/>
      <c r="C449" s="75"/>
      <c r="D449" s="76"/>
      <c r="E449" s="75"/>
    </row>
    <row r="450" spans="2:5" ht="15">
      <c r="B450" s="30"/>
      <c r="C450" s="75"/>
      <c r="D450" s="80"/>
      <c r="E450" s="75"/>
    </row>
    <row r="451" spans="2:5" ht="15">
      <c r="B451" s="30"/>
      <c r="C451" s="75"/>
      <c r="D451" s="76"/>
      <c r="E451" s="75"/>
    </row>
    <row r="452" spans="2:5" ht="15">
      <c r="B452" s="30"/>
      <c r="C452" s="75"/>
      <c r="D452" s="76"/>
      <c r="E452" s="75"/>
    </row>
    <row r="453" spans="2:5" ht="15.75" thickBot="1">
      <c r="B453" s="31"/>
      <c r="C453" s="75"/>
      <c r="D453" s="81"/>
      <c r="E453" s="75"/>
    </row>
    <row r="454" spans="2:5" ht="15" thickBot="1">
      <c r="B454" s="82" t="s">
        <v>49</v>
      </c>
      <c r="C454" s="83">
        <f>SUM(C430:C453)</f>
        <v>0</v>
      </c>
      <c r="D454" s="84"/>
      <c r="E454" s="85">
        <f>SUM(E430:E453)</f>
        <v>0</v>
      </c>
    </row>
    <row r="455" spans="2:5" ht="21" thickBot="1">
      <c r="B455" s="82" t="s">
        <v>50</v>
      </c>
      <c r="C455" s="85">
        <f>+C426+C454</f>
        <v>0</v>
      </c>
      <c r="D455" s="84"/>
      <c r="E455" s="86">
        <f>+(C426+C454)-E454</f>
        <v>0</v>
      </c>
    </row>
    <row r="459" spans="2:5" ht="20.25">
      <c r="C459" s="87" t="s">
        <v>35</v>
      </c>
      <c r="E459" s="57">
        <f>E424+1</f>
        <v>42474</v>
      </c>
    </row>
    <row r="460" spans="2:5" ht="15.75" thickBot="1">
      <c r="D460" s="58"/>
      <c r="E460" s="59"/>
    </row>
    <row r="461" spans="2:5" ht="18.75" thickBot="1">
      <c r="B461" s="60" t="s">
        <v>36</v>
      </c>
      <c r="C461" s="61">
        <f>E455</f>
        <v>0</v>
      </c>
      <c r="D461" s="62"/>
      <c r="E461" s="63" t="s">
        <v>37</v>
      </c>
    </row>
    <row r="462" spans="2:5" ht="13.5" thickBot="1">
      <c r="B462" s="64" t="s">
        <v>38</v>
      </c>
      <c r="C462" s="65"/>
      <c r="D462" s="66" t="s">
        <v>39</v>
      </c>
      <c r="E462" s="67"/>
    </row>
    <row r="463" spans="2:5" ht="13.5" thickBot="1">
      <c r="B463" s="68"/>
      <c r="C463" s="69" t="s">
        <v>40</v>
      </c>
      <c r="D463" s="70" t="s">
        <v>41</v>
      </c>
      <c r="E463" s="69"/>
    </row>
    <row r="464" spans="2:5" ht="14.25" thickTop="1" thickBot="1">
      <c r="B464" s="71" t="s">
        <v>41</v>
      </c>
      <c r="C464" s="72"/>
      <c r="D464" s="73"/>
      <c r="E464" s="72"/>
    </row>
    <row r="465" spans="2:5" ht="15">
      <c r="B465" s="74" t="s">
        <v>44</v>
      </c>
      <c r="C465" s="75"/>
      <c r="D465" s="76"/>
      <c r="E465" s="75"/>
    </row>
    <row r="466" spans="2:5" ht="15">
      <c r="B466" s="74" t="s">
        <v>45</v>
      </c>
      <c r="C466" s="75"/>
      <c r="D466" s="76"/>
      <c r="E466" s="75"/>
    </row>
    <row r="467" spans="2:5" ht="15">
      <c r="B467" s="74" t="s">
        <v>46</v>
      </c>
      <c r="C467" s="75"/>
      <c r="D467" s="76"/>
      <c r="E467" s="75"/>
    </row>
    <row r="468" spans="2:5" ht="15">
      <c r="B468" s="74" t="s">
        <v>47</v>
      </c>
      <c r="C468" s="75"/>
      <c r="D468" s="76"/>
      <c r="E468" s="75"/>
    </row>
    <row r="469" spans="2:5" ht="15">
      <c r="B469" s="74" t="s">
        <v>48</v>
      </c>
      <c r="C469" s="75"/>
      <c r="D469" s="76"/>
      <c r="E469" s="75"/>
    </row>
    <row r="470" spans="2:5" ht="15">
      <c r="B470" s="76"/>
      <c r="C470" s="75"/>
      <c r="D470" s="76"/>
      <c r="E470" s="75"/>
    </row>
    <row r="471" spans="2:5" ht="15">
      <c r="B471" s="77"/>
      <c r="C471" s="75"/>
      <c r="D471" s="78"/>
      <c r="E471" s="75"/>
    </row>
    <row r="472" spans="2:5" ht="15">
      <c r="B472" s="30"/>
      <c r="C472" s="75"/>
      <c r="D472" s="76"/>
      <c r="E472" s="75"/>
    </row>
    <row r="473" spans="2:5" ht="15">
      <c r="B473" s="30"/>
      <c r="C473" s="75"/>
      <c r="D473" s="76"/>
      <c r="E473" s="75"/>
    </row>
    <row r="474" spans="2:5" ht="15">
      <c r="B474" s="30"/>
      <c r="C474" s="75"/>
      <c r="D474" s="79"/>
      <c r="E474" s="75"/>
    </row>
    <row r="475" spans="2:5" ht="15">
      <c r="B475" s="30"/>
      <c r="C475" s="75"/>
      <c r="D475" s="76"/>
      <c r="E475" s="75"/>
    </row>
    <row r="476" spans="2:5" ht="15">
      <c r="B476" s="30"/>
      <c r="C476" s="75"/>
      <c r="D476" s="76"/>
      <c r="E476" s="75"/>
    </row>
    <row r="477" spans="2:5" ht="15">
      <c r="B477" s="30"/>
      <c r="C477" s="75"/>
      <c r="D477" s="76"/>
      <c r="E477" s="75"/>
    </row>
    <row r="478" spans="2:5" ht="15">
      <c r="B478" s="30"/>
      <c r="C478" s="75"/>
      <c r="D478" s="76"/>
      <c r="E478" s="75"/>
    </row>
    <row r="479" spans="2:5" ht="15">
      <c r="B479" s="30"/>
      <c r="C479" s="75"/>
      <c r="D479" s="76"/>
      <c r="E479" s="75"/>
    </row>
    <row r="480" spans="2:5" ht="15">
      <c r="B480" s="30"/>
      <c r="C480" s="75"/>
      <c r="D480" s="76"/>
      <c r="E480" s="75"/>
    </row>
    <row r="481" spans="2:5" ht="15">
      <c r="B481" s="30"/>
      <c r="C481" s="75"/>
      <c r="D481" s="76"/>
      <c r="E481" s="75"/>
    </row>
    <row r="482" spans="2:5" ht="15">
      <c r="B482" s="30"/>
      <c r="C482" s="75"/>
      <c r="D482" s="76"/>
      <c r="E482" s="75"/>
    </row>
    <row r="483" spans="2:5" ht="15">
      <c r="B483" s="30"/>
      <c r="C483" s="75"/>
      <c r="D483" s="76"/>
      <c r="E483" s="75"/>
    </row>
    <row r="484" spans="2:5" ht="15">
      <c r="B484" s="30"/>
      <c r="C484" s="75"/>
      <c r="D484" s="76"/>
      <c r="E484" s="75"/>
    </row>
    <row r="485" spans="2:5" ht="15">
      <c r="B485" s="30"/>
      <c r="C485" s="75"/>
      <c r="D485" s="80"/>
      <c r="E485" s="75"/>
    </row>
    <row r="486" spans="2:5" ht="15">
      <c r="B486" s="30"/>
      <c r="C486" s="75"/>
      <c r="D486" s="76"/>
      <c r="E486" s="75"/>
    </row>
    <row r="487" spans="2:5" ht="15">
      <c r="B487" s="30"/>
      <c r="C487" s="75"/>
      <c r="D487" s="76"/>
      <c r="E487" s="75"/>
    </row>
    <row r="488" spans="2:5" ht="15.75" thickBot="1">
      <c r="B488" s="31"/>
      <c r="C488" s="75"/>
      <c r="D488" s="81"/>
      <c r="E488" s="75"/>
    </row>
    <row r="489" spans="2:5" ht="15" thickBot="1">
      <c r="B489" s="82" t="s">
        <v>49</v>
      </c>
      <c r="C489" s="83">
        <f>SUM(C465:C488)</f>
        <v>0</v>
      </c>
      <c r="D489" s="84"/>
      <c r="E489" s="85">
        <f>SUM(E465:E488)</f>
        <v>0</v>
      </c>
    </row>
    <row r="490" spans="2:5" ht="21" thickBot="1">
      <c r="B490" s="82" t="s">
        <v>50</v>
      </c>
      <c r="C490" s="85">
        <f>+C461+C489</f>
        <v>0</v>
      </c>
      <c r="D490" s="84"/>
      <c r="E490" s="86">
        <f>+(C461+C489)-E489</f>
        <v>0</v>
      </c>
    </row>
    <row r="494" spans="2:5" ht="20.25">
      <c r="C494" s="87" t="s">
        <v>35</v>
      </c>
      <c r="E494" s="57">
        <f>E459+1</f>
        <v>42475</v>
      </c>
    </row>
    <row r="495" spans="2:5" ht="15.75" thickBot="1">
      <c r="D495" s="58"/>
      <c r="E495" s="59"/>
    </row>
    <row r="496" spans="2:5" ht="18.75" thickBot="1">
      <c r="B496" s="60" t="s">
        <v>36</v>
      </c>
      <c r="C496" s="61">
        <f>E490</f>
        <v>0</v>
      </c>
      <c r="D496" s="62"/>
      <c r="E496" s="63" t="s">
        <v>37</v>
      </c>
    </row>
    <row r="497" spans="2:5" ht="13.5" thickBot="1">
      <c r="B497" s="64" t="s">
        <v>38</v>
      </c>
      <c r="C497" s="65"/>
      <c r="D497" s="66" t="s">
        <v>39</v>
      </c>
      <c r="E497" s="67"/>
    </row>
    <row r="498" spans="2:5" ht="13.5" thickBot="1">
      <c r="B498" s="68"/>
      <c r="C498" s="69" t="s">
        <v>40</v>
      </c>
      <c r="D498" s="70" t="s">
        <v>41</v>
      </c>
      <c r="E498" s="69"/>
    </row>
    <row r="499" spans="2:5" ht="14.25" thickTop="1" thickBot="1">
      <c r="B499" s="71" t="s">
        <v>41</v>
      </c>
      <c r="C499" s="72"/>
      <c r="D499" s="73"/>
      <c r="E499" s="72"/>
    </row>
    <row r="500" spans="2:5" ht="15">
      <c r="B500" s="74" t="s">
        <v>44</v>
      </c>
      <c r="C500" s="75"/>
      <c r="D500" s="76"/>
      <c r="E500" s="75"/>
    </row>
    <row r="501" spans="2:5" ht="15">
      <c r="B501" s="74" t="s">
        <v>45</v>
      </c>
      <c r="C501" s="75"/>
      <c r="D501" s="76"/>
      <c r="E501" s="75"/>
    </row>
    <row r="502" spans="2:5" ht="15">
      <c r="B502" s="74" t="s">
        <v>46</v>
      </c>
      <c r="C502" s="75"/>
      <c r="D502" s="76"/>
      <c r="E502" s="75"/>
    </row>
    <row r="503" spans="2:5" ht="15">
      <c r="B503" s="74" t="s">
        <v>47</v>
      </c>
      <c r="C503" s="75"/>
      <c r="D503" s="76"/>
      <c r="E503" s="75"/>
    </row>
    <row r="504" spans="2:5" ht="15">
      <c r="B504" s="74" t="s">
        <v>48</v>
      </c>
      <c r="C504" s="75"/>
      <c r="D504" s="76"/>
      <c r="E504" s="75"/>
    </row>
    <row r="505" spans="2:5" ht="15">
      <c r="B505" s="76"/>
      <c r="C505" s="75"/>
      <c r="D505" s="76"/>
      <c r="E505" s="75"/>
    </row>
    <row r="506" spans="2:5" ht="15">
      <c r="B506" s="77"/>
      <c r="C506" s="75"/>
      <c r="D506" s="78"/>
      <c r="E506" s="75"/>
    </row>
    <row r="507" spans="2:5" ht="15">
      <c r="B507" s="30"/>
      <c r="C507" s="75"/>
      <c r="D507" s="76"/>
      <c r="E507" s="75"/>
    </row>
    <row r="508" spans="2:5" ht="15">
      <c r="B508" s="30"/>
      <c r="C508" s="75"/>
      <c r="D508" s="76"/>
      <c r="E508" s="75"/>
    </row>
    <row r="509" spans="2:5" ht="15">
      <c r="B509" s="30"/>
      <c r="C509" s="75"/>
      <c r="D509" s="76"/>
      <c r="E509" s="75"/>
    </row>
    <row r="510" spans="2:5" ht="15">
      <c r="B510" s="30"/>
      <c r="C510" s="75"/>
      <c r="D510" s="76"/>
      <c r="E510" s="75"/>
    </row>
    <row r="511" spans="2:5" ht="15">
      <c r="B511" s="30"/>
      <c r="C511" s="75"/>
      <c r="D511" s="76"/>
      <c r="E511" s="75"/>
    </row>
    <row r="512" spans="2:5" ht="15">
      <c r="B512" s="30"/>
      <c r="C512" s="75"/>
      <c r="D512" s="76"/>
      <c r="E512" s="75"/>
    </row>
    <row r="513" spans="2:5" ht="15">
      <c r="B513" s="30"/>
      <c r="C513" s="75"/>
      <c r="D513" s="76"/>
      <c r="E513" s="75"/>
    </row>
    <row r="514" spans="2:5" ht="15">
      <c r="B514" s="30"/>
      <c r="C514" s="75"/>
      <c r="D514" s="76"/>
      <c r="E514" s="75"/>
    </row>
    <row r="515" spans="2:5" ht="15">
      <c r="B515" s="30"/>
      <c r="C515" s="75"/>
      <c r="D515" s="76"/>
      <c r="E515" s="75"/>
    </row>
    <row r="516" spans="2:5" ht="15">
      <c r="B516" s="30"/>
      <c r="C516" s="75"/>
      <c r="D516" s="76"/>
      <c r="E516" s="75"/>
    </row>
    <row r="517" spans="2:5" ht="15">
      <c r="B517" s="30"/>
      <c r="C517" s="75"/>
      <c r="D517" s="76"/>
      <c r="E517" s="75"/>
    </row>
    <row r="518" spans="2:5" ht="15">
      <c r="B518" s="30"/>
      <c r="C518" s="75"/>
      <c r="D518" s="76"/>
      <c r="E518" s="75"/>
    </row>
    <row r="519" spans="2:5" ht="15">
      <c r="B519" s="30"/>
      <c r="C519" s="75"/>
      <c r="D519" s="76"/>
      <c r="E519" s="75"/>
    </row>
    <row r="520" spans="2:5" ht="15">
      <c r="B520" s="30"/>
      <c r="C520" s="75"/>
      <c r="D520" s="80"/>
      <c r="E520" s="75"/>
    </row>
    <row r="521" spans="2:5" ht="15">
      <c r="B521" s="30"/>
      <c r="C521" s="75"/>
      <c r="D521" s="76"/>
      <c r="E521" s="75"/>
    </row>
    <row r="522" spans="2:5" ht="15">
      <c r="B522" s="30"/>
      <c r="C522" s="75"/>
      <c r="D522" s="76"/>
      <c r="E522" s="75"/>
    </row>
    <row r="523" spans="2:5" ht="15.75" thickBot="1">
      <c r="B523" s="31"/>
      <c r="C523" s="75"/>
      <c r="D523" s="81"/>
      <c r="E523" s="75"/>
    </row>
    <row r="524" spans="2:5" ht="15" thickBot="1">
      <c r="B524" s="82" t="s">
        <v>49</v>
      </c>
      <c r="C524" s="83">
        <f>SUM(C500:C523)</f>
        <v>0</v>
      </c>
      <c r="D524" s="84"/>
      <c r="E524" s="85">
        <f>SUM(E500:E523)</f>
        <v>0</v>
      </c>
    </row>
    <row r="525" spans="2:5" ht="21" thickBot="1">
      <c r="B525" s="82" t="s">
        <v>50</v>
      </c>
      <c r="C525" s="85">
        <f>+C496+C524</f>
        <v>0</v>
      </c>
      <c r="D525" s="84"/>
      <c r="E525" s="86">
        <f>+(C496+C524)-E524</f>
        <v>0</v>
      </c>
    </row>
    <row r="529" spans="2:5" ht="20.25">
      <c r="C529" s="87" t="s">
        <v>35</v>
      </c>
      <c r="E529" s="57">
        <f>E494+1</f>
        <v>42476</v>
      </c>
    </row>
    <row r="530" spans="2:5" ht="15.75" thickBot="1">
      <c r="D530" s="58"/>
      <c r="E530" s="59"/>
    </row>
    <row r="531" spans="2:5" ht="18.75" thickBot="1">
      <c r="B531" s="60" t="s">
        <v>36</v>
      </c>
      <c r="C531" s="61">
        <f>E525</f>
        <v>0</v>
      </c>
      <c r="D531" s="62"/>
      <c r="E531" s="63" t="s">
        <v>37</v>
      </c>
    </row>
    <row r="532" spans="2:5" ht="13.5" thickBot="1">
      <c r="B532" s="64" t="s">
        <v>38</v>
      </c>
      <c r="C532" s="65"/>
      <c r="D532" s="66" t="s">
        <v>39</v>
      </c>
      <c r="E532" s="67"/>
    </row>
    <row r="533" spans="2:5" ht="13.5" thickBot="1">
      <c r="B533" s="68"/>
      <c r="C533" s="69" t="s">
        <v>40</v>
      </c>
      <c r="D533" s="70" t="s">
        <v>41</v>
      </c>
      <c r="E533" s="69"/>
    </row>
    <row r="534" spans="2:5" ht="14.25" thickTop="1" thickBot="1">
      <c r="B534" s="71" t="s">
        <v>41</v>
      </c>
      <c r="C534" s="72"/>
      <c r="D534" s="73"/>
      <c r="E534" s="72"/>
    </row>
    <row r="535" spans="2:5" ht="15">
      <c r="B535" s="74" t="s">
        <v>44</v>
      </c>
      <c r="C535" s="75"/>
      <c r="D535" s="76"/>
      <c r="E535" s="75"/>
    </row>
    <row r="536" spans="2:5" ht="15">
      <c r="B536" s="74" t="s">
        <v>45</v>
      </c>
      <c r="C536" s="75"/>
      <c r="D536" s="76"/>
      <c r="E536" s="75"/>
    </row>
    <row r="537" spans="2:5" ht="15">
      <c r="B537" s="74" t="s">
        <v>46</v>
      </c>
      <c r="C537" s="75"/>
      <c r="D537" s="76"/>
      <c r="E537" s="75"/>
    </row>
    <row r="538" spans="2:5" ht="15">
      <c r="B538" s="74" t="s">
        <v>47</v>
      </c>
      <c r="C538" s="75"/>
      <c r="D538" s="76"/>
      <c r="E538" s="75"/>
    </row>
    <row r="539" spans="2:5" ht="15">
      <c r="B539" s="74" t="s">
        <v>48</v>
      </c>
      <c r="C539" s="75"/>
      <c r="D539" s="76"/>
      <c r="E539" s="75"/>
    </row>
    <row r="540" spans="2:5" ht="15">
      <c r="B540" s="76"/>
      <c r="C540" s="75"/>
      <c r="D540" s="76"/>
      <c r="E540" s="75"/>
    </row>
    <row r="541" spans="2:5" ht="15">
      <c r="B541" s="77"/>
      <c r="C541" s="75"/>
      <c r="D541" s="78"/>
      <c r="E541" s="75"/>
    </row>
    <row r="542" spans="2:5" ht="15">
      <c r="B542" s="30"/>
      <c r="C542" s="75"/>
      <c r="D542" s="76"/>
      <c r="E542" s="75"/>
    </row>
    <row r="543" spans="2:5" ht="15">
      <c r="B543" s="30"/>
      <c r="C543" s="75"/>
      <c r="D543" s="76"/>
      <c r="E543" s="75"/>
    </row>
    <row r="544" spans="2:5" ht="15">
      <c r="B544" s="30"/>
      <c r="C544" s="75"/>
      <c r="D544" s="79"/>
      <c r="E544" s="75"/>
    </row>
    <row r="545" spans="2:5" ht="15">
      <c r="B545" s="30"/>
      <c r="C545" s="75"/>
      <c r="D545" s="76"/>
      <c r="E545" s="75"/>
    </row>
    <row r="546" spans="2:5" ht="15">
      <c r="B546" s="30"/>
      <c r="C546" s="75"/>
      <c r="D546" s="76"/>
      <c r="E546" s="75"/>
    </row>
    <row r="547" spans="2:5" ht="15">
      <c r="B547" s="30"/>
      <c r="C547" s="75"/>
      <c r="D547" s="76"/>
      <c r="E547" s="75"/>
    </row>
    <row r="548" spans="2:5" ht="15">
      <c r="B548" s="30"/>
      <c r="C548" s="75"/>
      <c r="D548" s="76"/>
      <c r="E548" s="75"/>
    </row>
    <row r="549" spans="2:5" ht="15">
      <c r="B549" s="30"/>
      <c r="C549" s="75"/>
      <c r="D549" s="76"/>
      <c r="E549" s="75"/>
    </row>
    <row r="550" spans="2:5" ht="15">
      <c r="B550" s="30"/>
      <c r="C550" s="75"/>
      <c r="D550" s="76"/>
      <c r="E550" s="75"/>
    </row>
    <row r="551" spans="2:5" ht="15">
      <c r="B551" s="30"/>
      <c r="C551" s="75"/>
      <c r="D551" s="76"/>
      <c r="E551" s="75"/>
    </row>
    <row r="552" spans="2:5" ht="15">
      <c r="B552" s="30"/>
      <c r="C552" s="75"/>
      <c r="D552" s="76"/>
      <c r="E552" s="75"/>
    </row>
    <row r="553" spans="2:5" ht="15">
      <c r="B553" s="30"/>
      <c r="C553" s="75"/>
      <c r="D553" s="76"/>
      <c r="E553" s="75"/>
    </row>
    <row r="554" spans="2:5" ht="15">
      <c r="B554" s="30"/>
      <c r="C554" s="75"/>
      <c r="D554" s="76"/>
      <c r="E554" s="75"/>
    </row>
    <row r="555" spans="2:5" ht="15">
      <c r="B555" s="30"/>
      <c r="C555" s="75"/>
      <c r="D555" s="80"/>
      <c r="E555" s="75"/>
    </row>
    <row r="556" spans="2:5" ht="15">
      <c r="B556" s="30"/>
      <c r="C556" s="75"/>
      <c r="D556" s="76"/>
      <c r="E556" s="75"/>
    </row>
    <row r="557" spans="2:5" ht="15">
      <c r="B557" s="30"/>
      <c r="C557" s="75"/>
      <c r="D557" s="76"/>
      <c r="E557" s="75"/>
    </row>
    <row r="558" spans="2:5" ht="15.75" thickBot="1">
      <c r="B558" s="31"/>
      <c r="C558" s="75"/>
      <c r="D558" s="81"/>
      <c r="E558" s="75"/>
    </row>
    <row r="559" spans="2:5" ht="15" thickBot="1">
      <c r="B559" s="82" t="s">
        <v>49</v>
      </c>
      <c r="C559" s="83">
        <f>SUM(C535:C558)</f>
        <v>0</v>
      </c>
      <c r="D559" s="84"/>
      <c r="E559" s="85">
        <f>SUM(E535:E558)</f>
        <v>0</v>
      </c>
    </row>
    <row r="560" spans="2:5" ht="21" thickBot="1">
      <c r="B560" s="82" t="s">
        <v>50</v>
      </c>
      <c r="C560" s="85">
        <f>+C531+C559</f>
        <v>0</v>
      </c>
      <c r="D560" s="84"/>
      <c r="E560" s="86">
        <f>+(C531+C559)-E559</f>
        <v>0</v>
      </c>
    </row>
    <row r="564" spans="2:5" ht="20.25">
      <c r="C564" s="87" t="s">
        <v>35</v>
      </c>
      <c r="E564" s="57">
        <f>E529+1</f>
        <v>42477</v>
      </c>
    </row>
    <row r="565" spans="2:5" ht="15.75" thickBot="1">
      <c r="D565" s="58"/>
      <c r="E565" s="59"/>
    </row>
    <row r="566" spans="2:5" ht="18.75" thickBot="1">
      <c r="B566" s="60" t="s">
        <v>36</v>
      </c>
      <c r="C566" s="61">
        <f>E560</f>
        <v>0</v>
      </c>
      <c r="D566" s="62"/>
      <c r="E566" s="63" t="s">
        <v>37</v>
      </c>
    </row>
    <row r="567" spans="2:5" ht="13.5" thickBot="1">
      <c r="B567" s="64" t="s">
        <v>38</v>
      </c>
      <c r="C567" s="65"/>
      <c r="D567" s="66" t="s">
        <v>39</v>
      </c>
      <c r="E567" s="67"/>
    </row>
    <row r="568" spans="2:5" ht="13.5" thickBot="1">
      <c r="B568" s="68"/>
      <c r="C568" s="69" t="s">
        <v>40</v>
      </c>
      <c r="D568" s="70" t="s">
        <v>41</v>
      </c>
      <c r="E568" s="69"/>
    </row>
    <row r="569" spans="2:5" ht="14.25" thickTop="1" thickBot="1">
      <c r="B569" s="71" t="s">
        <v>41</v>
      </c>
      <c r="C569" s="72"/>
      <c r="D569" s="73"/>
      <c r="E569" s="72"/>
    </row>
    <row r="570" spans="2:5" ht="15">
      <c r="B570" s="74" t="s">
        <v>44</v>
      </c>
      <c r="C570" s="75"/>
      <c r="D570" s="76"/>
      <c r="E570" s="75"/>
    </row>
    <row r="571" spans="2:5" ht="15">
      <c r="B571" s="74" t="s">
        <v>45</v>
      </c>
      <c r="C571" s="75"/>
      <c r="D571" s="76"/>
      <c r="E571" s="75"/>
    </row>
    <row r="572" spans="2:5" ht="15">
      <c r="B572" s="74" t="s">
        <v>46</v>
      </c>
      <c r="C572" s="75"/>
      <c r="D572" s="76"/>
      <c r="E572" s="75"/>
    </row>
    <row r="573" spans="2:5" ht="15">
      <c r="B573" s="74" t="s">
        <v>47</v>
      </c>
      <c r="C573" s="75"/>
      <c r="D573" s="76"/>
      <c r="E573" s="75"/>
    </row>
    <row r="574" spans="2:5" ht="15">
      <c r="B574" s="74" t="s">
        <v>48</v>
      </c>
      <c r="C574" s="75"/>
      <c r="D574" s="76"/>
      <c r="E574" s="75"/>
    </row>
    <row r="575" spans="2:5" ht="15">
      <c r="B575" s="76"/>
      <c r="C575" s="75"/>
      <c r="D575" s="76"/>
      <c r="E575" s="75"/>
    </row>
    <row r="576" spans="2:5" ht="15">
      <c r="B576" s="77"/>
      <c r="C576" s="75"/>
      <c r="D576" s="76"/>
      <c r="E576" s="75"/>
    </row>
    <row r="577" spans="2:5" ht="15">
      <c r="B577" s="30"/>
      <c r="C577" s="75"/>
      <c r="D577" s="76"/>
      <c r="E577" s="75"/>
    </row>
    <row r="578" spans="2:5" ht="15">
      <c r="B578" s="30"/>
      <c r="C578" s="75"/>
      <c r="D578" s="76"/>
      <c r="E578" s="75"/>
    </row>
    <row r="579" spans="2:5" ht="15">
      <c r="B579" s="30"/>
      <c r="C579" s="75"/>
      <c r="D579" s="79"/>
      <c r="E579" s="75"/>
    </row>
    <row r="580" spans="2:5" ht="15">
      <c r="B580" s="30"/>
      <c r="C580" s="75"/>
      <c r="D580" s="76"/>
      <c r="E580" s="75"/>
    </row>
    <row r="581" spans="2:5" ht="15">
      <c r="B581" s="30"/>
      <c r="C581" s="75"/>
      <c r="D581" s="76"/>
      <c r="E581" s="75"/>
    </row>
    <row r="582" spans="2:5" ht="15">
      <c r="B582" s="30"/>
      <c r="C582" s="75"/>
      <c r="D582" s="76"/>
      <c r="E582" s="75"/>
    </row>
    <row r="583" spans="2:5" ht="15">
      <c r="B583" s="30"/>
      <c r="C583" s="75"/>
      <c r="D583" s="76"/>
      <c r="E583" s="75"/>
    </row>
    <row r="584" spans="2:5" ht="15">
      <c r="B584" s="30"/>
      <c r="C584" s="75"/>
      <c r="D584" s="76"/>
      <c r="E584" s="75"/>
    </row>
    <row r="585" spans="2:5" ht="15">
      <c r="B585" s="30"/>
      <c r="C585" s="75"/>
      <c r="D585" s="76"/>
      <c r="E585" s="75"/>
    </row>
    <row r="586" spans="2:5" ht="15">
      <c r="B586" s="30"/>
      <c r="C586" s="75"/>
      <c r="D586" s="76"/>
      <c r="E586" s="75"/>
    </row>
    <row r="587" spans="2:5" ht="15">
      <c r="B587" s="30"/>
      <c r="C587" s="75"/>
      <c r="D587" s="76"/>
      <c r="E587" s="75"/>
    </row>
    <row r="588" spans="2:5" ht="15">
      <c r="B588" s="30"/>
      <c r="C588" s="75"/>
      <c r="D588" s="76"/>
      <c r="E588" s="75"/>
    </row>
    <row r="589" spans="2:5" ht="15">
      <c r="B589" s="30"/>
      <c r="C589" s="75"/>
      <c r="D589" s="76"/>
      <c r="E589" s="75"/>
    </row>
    <row r="590" spans="2:5" ht="15">
      <c r="B590" s="30"/>
      <c r="C590" s="75"/>
      <c r="D590" s="80"/>
      <c r="E590" s="75"/>
    </row>
    <row r="591" spans="2:5" ht="15">
      <c r="B591" s="30"/>
      <c r="C591" s="75"/>
      <c r="D591" s="76"/>
      <c r="E591" s="75"/>
    </row>
    <row r="592" spans="2:5" ht="15">
      <c r="B592" s="30"/>
      <c r="C592" s="75"/>
      <c r="D592" s="76"/>
      <c r="E592" s="75"/>
    </row>
    <row r="593" spans="2:9" ht="15.75" thickBot="1">
      <c r="B593" s="31"/>
      <c r="C593" s="75"/>
      <c r="D593" s="81"/>
      <c r="E593" s="75"/>
    </row>
    <row r="594" spans="2:9" ht="15" thickBot="1">
      <c r="B594" s="82" t="s">
        <v>49</v>
      </c>
      <c r="C594" s="83">
        <f>SUM(C570:C593)</f>
        <v>0</v>
      </c>
      <c r="D594" s="84"/>
      <c r="E594" s="85">
        <f>SUM(E570:E593)</f>
        <v>0</v>
      </c>
    </row>
    <row r="595" spans="2:9" ht="21" thickBot="1">
      <c r="B595" s="82" t="s">
        <v>50</v>
      </c>
      <c r="C595" s="85">
        <f>+C566+C594</f>
        <v>0</v>
      </c>
      <c r="D595" s="84"/>
      <c r="E595" s="86">
        <f>+(C566+C594)-E594</f>
        <v>0</v>
      </c>
      <c r="I595" s="3">
        <f>1050-815.5</f>
        <v>234.5</v>
      </c>
    </row>
    <row r="599" spans="2:9" ht="20.25">
      <c r="C599" s="87" t="s">
        <v>35</v>
      </c>
      <c r="E599" s="57">
        <f>E564+1</f>
        <v>42478</v>
      </c>
    </row>
    <row r="600" spans="2:9" ht="15.75" thickBot="1">
      <c r="D600" s="58"/>
      <c r="E600" s="59"/>
    </row>
    <row r="601" spans="2:9" ht="18.75" thickBot="1">
      <c r="B601" s="60" t="s">
        <v>36</v>
      </c>
      <c r="C601" s="61">
        <f>E595</f>
        <v>0</v>
      </c>
      <c r="D601" s="62"/>
      <c r="E601" s="63" t="s">
        <v>37</v>
      </c>
    </row>
    <row r="602" spans="2:9" ht="13.5" thickBot="1">
      <c r="B602" s="64" t="s">
        <v>38</v>
      </c>
      <c r="C602" s="65"/>
      <c r="D602" s="66" t="s">
        <v>39</v>
      </c>
      <c r="E602" s="67"/>
    </row>
    <row r="603" spans="2:9" ht="13.5" thickBot="1">
      <c r="B603" s="68"/>
      <c r="C603" s="69" t="s">
        <v>40</v>
      </c>
      <c r="D603" s="70" t="s">
        <v>41</v>
      </c>
      <c r="E603" s="69"/>
    </row>
    <row r="604" spans="2:9" ht="14.25" thickTop="1" thickBot="1">
      <c r="B604" s="71" t="s">
        <v>41</v>
      </c>
      <c r="C604" s="72"/>
      <c r="D604" s="73"/>
      <c r="E604" s="72"/>
    </row>
    <row r="605" spans="2:9" ht="15">
      <c r="B605" s="74" t="s">
        <v>44</v>
      </c>
      <c r="C605" s="75"/>
      <c r="D605" s="76"/>
      <c r="E605" s="75"/>
    </row>
    <row r="606" spans="2:9" ht="15">
      <c r="B606" s="74" t="s">
        <v>45</v>
      </c>
      <c r="C606" s="75"/>
      <c r="D606" s="76"/>
      <c r="E606" s="75"/>
    </row>
    <row r="607" spans="2:9" ht="15">
      <c r="B607" s="74" t="s">
        <v>46</v>
      </c>
      <c r="C607" s="75"/>
      <c r="D607" s="76"/>
      <c r="E607" s="75"/>
    </row>
    <row r="608" spans="2:9" ht="15">
      <c r="B608" s="74" t="s">
        <v>47</v>
      </c>
      <c r="C608" s="75"/>
      <c r="D608" s="76"/>
      <c r="E608" s="75"/>
    </row>
    <row r="609" spans="2:5" ht="15">
      <c r="B609" s="74" t="s">
        <v>48</v>
      </c>
      <c r="C609" s="75"/>
      <c r="D609" s="76"/>
      <c r="E609" s="75"/>
    </row>
    <row r="610" spans="2:5" ht="15">
      <c r="B610" s="76"/>
      <c r="C610" s="75"/>
      <c r="D610" s="76"/>
      <c r="E610" s="75"/>
    </row>
    <row r="611" spans="2:5" ht="15">
      <c r="B611" s="77"/>
      <c r="C611" s="75"/>
      <c r="D611" s="78"/>
      <c r="E611" s="75"/>
    </row>
    <row r="612" spans="2:5" ht="15">
      <c r="B612" s="30"/>
      <c r="C612" s="75"/>
      <c r="D612" s="76"/>
      <c r="E612" s="75"/>
    </row>
    <row r="613" spans="2:5" ht="15">
      <c r="B613" s="30"/>
      <c r="C613" s="75"/>
      <c r="D613" s="76"/>
      <c r="E613" s="75"/>
    </row>
    <row r="614" spans="2:5" ht="15">
      <c r="B614" s="30"/>
      <c r="C614" s="75"/>
      <c r="D614" s="79"/>
      <c r="E614" s="75"/>
    </row>
    <row r="615" spans="2:5" ht="15">
      <c r="B615" s="30"/>
      <c r="C615" s="75"/>
      <c r="D615" s="76"/>
      <c r="E615" s="75"/>
    </row>
    <row r="616" spans="2:5" ht="15">
      <c r="B616" s="30"/>
      <c r="C616" s="75"/>
      <c r="D616" s="76"/>
      <c r="E616" s="75"/>
    </row>
    <row r="617" spans="2:5" ht="15">
      <c r="B617" s="30"/>
      <c r="C617" s="75"/>
      <c r="D617" s="76"/>
      <c r="E617" s="75"/>
    </row>
    <row r="618" spans="2:5" ht="15">
      <c r="B618" s="30"/>
      <c r="C618" s="75"/>
      <c r="D618" s="76"/>
      <c r="E618" s="75"/>
    </row>
    <row r="619" spans="2:5" ht="15">
      <c r="B619" s="30"/>
      <c r="C619" s="75"/>
      <c r="D619" s="76"/>
      <c r="E619" s="75"/>
    </row>
    <row r="620" spans="2:5" ht="15">
      <c r="B620" s="30"/>
      <c r="C620" s="75"/>
      <c r="D620" s="76"/>
      <c r="E620" s="75"/>
    </row>
    <row r="621" spans="2:5" ht="15">
      <c r="B621" s="30"/>
      <c r="C621" s="75"/>
      <c r="D621" s="76"/>
      <c r="E621" s="75"/>
    </row>
    <row r="622" spans="2:5" ht="15">
      <c r="B622" s="30"/>
      <c r="C622" s="75"/>
      <c r="D622" s="76"/>
      <c r="E622" s="75"/>
    </row>
    <row r="623" spans="2:5" ht="15">
      <c r="B623" s="30"/>
      <c r="C623" s="75"/>
      <c r="D623" s="76"/>
      <c r="E623" s="75"/>
    </row>
    <row r="624" spans="2:5" ht="15">
      <c r="B624" s="30"/>
      <c r="C624" s="75"/>
      <c r="D624" s="76"/>
      <c r="E624" s="75"/>
    </row>
    <row r="625" spans="2:5" ht="15">
      <c r="B625" s="30"/>
      <c r="C625" s="75"/>
      <c r="D625" s="80"/>
      <c r="E625" s="75"/>
    </row>
    <row r="626" spans="2:5" ht="15">
      <c r="B626" s="30"/>
      <c r="C626" s="75"/>
      <c r="D626" s="76"/>
      <c r="E626" s="75"/>
    </row>
    <row r="627" spans="2:5" ht="15">
      <c r="B627" s="30"/>
      <c r="C627" s="75"/>
      <c r="D627" s="76"/>
      <c r="E627" s="75"/>
    </row>
    <row r="628" spans="2:5" ht="15.75" thickBot="1">
      <c r="B628" s="31"/>
      <c r="C628" s="75"/>
      <c r="D628" s="81"/>
      <c r="E628" s="75"/>
    </row>
    <row r="629" spans="2:5" ht="15" thickBot="1">
      <c r="B629" s="82" t="s">
        <v>49</v>
      </c>
      <c r="C629" s="83">
        <f>SUM(C605:C628)</f>
        <v>0</v>
      </c>
      <c r="D629" s="84"/>
      <c r="E629" s="85">
        <f>SUM(E605:E628)</f>
        <v>0</v>
      </c>
    </row>
    <row r="630" spans="2:5" ht="21" thickBot="1">
      <c r="B630" s="82" t="s">
        <v>50</v>
      </c>
      <c r="C630" s="85">
        <f>+C601+C629</f>
        <v>0</v>
      </c>
      <c r="D630" s="84"/>
      <c r="E630" s="86">
        <f>+(C601+C629)-E629</f>
        <v>0</v>
      </c>
    </row>
    <row r="634" spans="2:5" ht="20.25">
      <c r="C634" s="87" t="s">
        <v>35</v>
      </c>
      <c r="E634" s="57">
        <f>E599+1</f>
        <v>42479</v>
      </c>
    </row>
    <row r="635" spans="2:5" ht="15.75" thickBot="1">
      <c r="D635" s="58"/>
      <c r="E635" s="59"/>
    </row>
    <row r="636" spans="2:5" ht="18.75" thickBot="1">
      <c r="B636" s="60" t="s">
        <v>36</v>
      </c>
      <c r="C636" s="61">
        <f>E630</f>
        <v>0</v>
      </c>
      <c r="D636" s="62"/>
      <c r="E636" s="63" t="s">
        <v>37</v>
      </c>
    </row>
    <row r="637" spans="2:5" ht="13.5" thickBot="1">
      <c r="B637" s="64" t="s">
        <v>38</v>
      </c>
      <c r="C637" s="65"/>
      <c r="D637" s="66" t="s">
        <v>39</v>
      </c>
      <c r="E637" s="67"/>
    </row>
    <row r="638" spans="2:5" ht="13.5" thickBot="1">
      <c r="B638" s="68"/>
      <c r="C638" s="69" t="s">
        <v>40</v>
      </c>
      <c r="D638" s="70" t="s">
        <v>41</v>
      </c>
      <c r="E638" s="69"/>
    </row>
    <row r="639" spans="2:5" ht="14.25" thickTop="1" thickBot="1">
      <c r="B639" s="71" t="s">
        <v>41</v>
      </c>
      <c r="C639" s="72"/>
      <c r="D639" s="73"/>
      <c r="E639" s="72"/>
    </row>
    <row r="640" spans="2:5" ht="15">
      <c r="B640" s="74" t="s">
        <v>44</v>
      </c>
      <c r="C640" s="75"/>
      <c r="D640" s="76"/>
      <c r="E640" s="75"/>
    </row>
    <row r="641" spans="2:5" ht="15">
      <c r="B641" s="74" t="s">
        <v>45</v>
      </c>
      <c r="C641" s="75"/>
      <c r="D641" s="76"/>
      <c r="E641" s="75"/>
    </row>
    <row r="642" spans="2:5" ht="15">
      <c r="B642" s="74" t="s">
        <v>46</v>
      </c>
      <c r="C642" s="75"/>
      <c r="D642" s="76"/>
      <c r="E642" s="75"/>
    </row>
    <row r="643" spans="2:5" ht="15">
      <c r="B643" s="74" t="s">
        <v>47</v>
      </c>
      <c r="C643" s="75"/>
      <c r="D643" s="76"/>
      <c r="E643" s="75"/>
    </row>
    <row r="644" spans="2:5" ht="15">
      <c r="B644" s="74" t="s">
        <v>48</v>
      </c>
      <c r="C644" s="75"/>
      <c r="D644" s="76"/>
      <c r="E644" s="75"/>
    </row>
    <row r="645" spans="2:5" ht="15">
      <c r="B645" s="76"/>
      <c r="C645" s="75"/>
      <c r="D645" s="76"/>
      <c r="E645" s="75"/>
    </row>
    <row r="646" spans="2:5" ht="15">
      <c r="B646" s="77"/>
      <c r="C646" s="75"/>
      <c r="D646" s="78"/>
      <c r="E646" s="75"/>
    </row>
    <row r="647" spans="2:5" ht="15">
      <c r="B647" s="30"/>
      <c r="C647" s="75"/>
      <c r="D647" s="76"/>
      <c r="E647" s="75"/>
    </row>
    <row r="648" spans="2:5" ht="15">
      <c r="B648" s="30"/>
      <c r="C648" s="75"/>
      <c r="D648" s="76"/>
      <c r="E648" s="75"/>
    </row>
    <row r="649" spans="2:5" ht="15">
      <c r="B649" s="30"/>
      <c r="C649" s="75"/>
      <c r="D649" s="79"/>
      <c r="E649" s="75"/>
    </row>
    <row r="650" spans="2:5" ht="15">
      <c r="B650" s="30"/>
      <c r="C650" s="75"/>
      <c r="D650" s="76"/>
      <c r="E650" s="75"/>
    </row>
    <row r="651" spans="2:5" ht="15">
      <c r="B651" s="30"/>
      <c r="C651" s="75"/>
      <c r="D651" s="76"/>
      <c r="E651" s="75"/>
    </row>
    <row r="652" spans="2:5" ht="15">
      <c r="B652" s="30"/>
      <c r="C652" s="75"/>
      <c r="D652" s="76"/>
      <c r="E652" s="75"/>
    </row>
    <row r="653" spans="2:5" ht="15">
      <c r="B653" s="30"/>
      <c r="C653" s="75"/>
      <c r="D653" s="76"/>
      <c r="E653" s="75"/>
    </row>
    <row r="654" spans="2:5" ht="15">
      <c r="B654" s="30"/>
      <c r="C654" s="75"/>
      <c r="D654" s="76"/>
      <c r="E654" s="75"/>
    </row>
    <row r="655" spans="2:5" ht="15">
      <c r="B655" s="30"/>
      <c r="C655" s="75"/>
      <c r="D655" s="76"/>
      <c r="E655" s="75"/>
    </row>
    <row r="656" spans="2:5" ht="15">
      <c r="B656" s="30"/>
      <c r="C656" s="75"/>
      <c r="D656" s="76"/>
      <c r="E656" s="75"/>
    </row>
    <row r="657" spans="2:5" ht="15">
      <c r="B657" s="30"/>
      <c r="C657" s="75"/>
      <c r="D657" s="76"/>
      <c r="E657" s="75"/>
    </row>
    <row r="658" spans="2:5" ht="15">
      <c r="B658" s="30"/>
      <c r="C658" s="75"/>
      <c r="D658" s="76"/>
      <c r="E658" s="75"/>
    </row>
    <row r="659" spans="2:5" ht="15">
      <c r="B659" s="30"/>
      <c r="C659" s="75"/>
      <c r="D659" s="76"/>
      <c r="E659" s="75"/>
    </row>
    <row r="660" spans="2:5" ht="15">
      <c r="B660" s="30"/>
      <c r="C660" s="75"/>
      <c r="D660" s="80"/>
      <c r="E660" s="75"/>
    </row>
    <row r="661" spans="2:5" ht="15">
      <c r="B661" s="30"/>
      <c r="C661" s="75"/>
      <c r="D661" s="76"/>
      <c r="E661" s="75"/>
    </row>
    <row r="662" spans="2:5" ht="15">
      <c r="B662" s="30"/>
      <c r="C662" s="75"/>
      <c r="D662" s="76"/>
      <c r="E662" s="75"/>
    </row>
    <row r="663" spans="2:5" ht="15.75" thickBot="1">
      <c r="B663" s="31"/>
      <c r="C663" s="75"/>
      <c r="D663" s="81"/>
      <c r="E663" s="75"/>
    </row>
    <row r="664" spans="2:5" ht="15" thickBot="1">
      <c r="B664" s="82" t="s">
        <v>49</v>
      </c>
      <c r="C664" s="83">
        <f>SUM(C640:C663)</f>
        <v>0</v>
      </c>
      <c r="D664" s="84"/>
      <c r="E664" s="85">
        <f>SUM(E640:E663)</f>
        <v>0</v>
      </c>
    </row>
    <row r="665" spans="2:5" ht="21" thickBot="1">
      <c r="B665" s="82" t="s">
        <v>50</v>
      </c>
      <c r="C665" s="85">
        <f>+C636+C664</f>
        <v>0</v>
      </c>
      <c r="D665" s="84"/>
      <c r="E665" s="86">
        <f>+(C636+C664)-E664</f>
        <v>0</v>
      </c>
    </row>
    <row r="669" spans="2:5" ht="20.25">
      <c r="C669" s="87" t="s">
        <v>35</v>
      </c>
      <c r="E669" s="57">
        <f>E634+1</f>
        <v>42480</v>
      </c>
    </row>
    <row r="670" spans="2:5" ht="15.75" thickBot="1">
      <c r="D670" s="58"/>
      <c r="E670" s="59"/>
    </row>
    <row r="671" spans="2:5" ht="18.75" thickBot="1">
      <c r="B671" s="60" t="s">
        <v>36</v>
      </c>
      <c r="C671" s="61">
        <f>E665</f>
        <v>0</v>
      </c>
      <c r="D671" s="62"/>
      <c r="E671" s="63" t="s">
        <v>37</v>
      </c>
    </row>
    <row r="672" spans="2:5" ht="13.5" thickBot="1">
      <c r="B672" s="64" t="s">
        <v>38</v>
      </c>
      <c r="C672" s="65"/>
      <c r="D672" s="66" t="s">
        <v>39</v>
      </c>
      <c r="E672" s="67"/>
    </row>
    <row r="673" spans="2:5" ht="13.5" thickBot="1">
      <c r="B673" s="68"/>
      <c r="C673" s="69" t="s">
        <v>40</v>
      </c>
      <c r="D673" s="70" t="s">
        <v>41</v>
      </c>
      <c r="E673" s="69"/>
    </row>
    <row r="674" spans="2:5" ht="14.25" thickTop="1" thickBot="1">
      <c r="B674" s="71" t="s">
        <v>41</v>
      </c>
      <c r="C674" s="72"/>
      <c r="D674" s="73"/>
      <c r="E674" s="72"/>
    </row>
    <row r="675" spans="2:5" ht="15">
      <c r="B675" s="74" t="s">
        <v>44</v>
      </c>
      <c r="C675" s="75"/>
      <c r="D675" s="76"/>
      <c r="E675" s="75"/>
    </row>
    <row r="676" spans="2:5" ht="15">
      <c r="B676" s="74" t="s">
        <v>45</v>
      </c>
      <c r="C676" s="75"/>
      <c r="D676" s="76"/>
      <c r="E676" s="75"/>
    </row>
    <row r="677" spans="2:5" ht="15">
      <c r="B677" s="74" t="s">
        <v>46</v>
      </c>
      <c r="C677" s="75"/>
      <c r="D677" s="76"/>
      <c r="E677" s="75"/>
    </row>
    <row r="678" spans="2:5" ht="15">
      <c r="B678" s="74" t="s">
        <v>47</v>
      </c>
      <c r="C678" s="75"/>
      <c r="D678" s="76"/>
      <c r="E678" s="75"/>
    </row>
    <row r="679" spans="2:5" ht="15">
      <c r="B679" s="74" t="s">
        <v>48</v>
      </c>
      <c r="C679" s="75"/>
      <c r="D679" s="76"/>
      <c r="E679" s="75"/>
    </row>
    <row r="680" spans="2:5" ht="15">
      <c r="B680" s="76"/>
      <c r="C680" s="75"/>
      <c r="D680" s="76"/>
      <c r="E680" s="75"/>
    </row>
    <row r="681" spans="2:5" ht="15">
      <c r="B681" s="77"/>
      <c r="C681" s="75"/>
      <c r="D681" s="78"/>
      <c r="E681" s="75"/>
    </row>
    <row r="682" spans="2:5" ht="15">
      <c r="B682" s="30"/>
      <c r="C682" s="75"/>
      <c r="D682" s="76"/>
      <c r="E682" s="75"/>
    </row>
    <row r="683" spans="2:5" ht="15">
      <c r="B683" s="30"/>
      <c r="C683" s="75"/>
      <c r="D683" s="76"/>
      <c r="E683" s="75"/>
    </row>
    <row r="684" spans="2:5" ht="15">
      <c r="B684" s="30"/>
      <c r="C684" s="75"/>
      <c r="D684" s="79"/>
      <c r="E684" s="75"/>
    </row>
    <row r="685" spans="2:5" ht="15">
      <c r="B685" s="30"/>
      <c r="C685" s="75"/>
      <c r="D685" s="76"/>
      <c r="E685" s="75"/>
    </row>
    <row r="686" spans="2:5" ht="15">
      <c r="B686" s="30"/>
      <c r="C686" s="75"/>
      <c r="D686" s="76"/>
      <c r="E686" s="75"/>
    </row>
    <row r="687" spans="2:5" ht="15">
      <c r="B687" s="30"/>
      <c r="C687" s="75"/>
      <c r="D687" s="76"/>
      <c r="E687" s="75"/>
    </row>
    <row r="688" spans="2:5" ht="15">
      <c r="B688" s="30"/>
      <c r="C688" s="75"/>
      <c r="D688" s="76"/>
      <c r="E688" s="75"/>
    </row>
    <row r="689" spans="2:5" ht="15">
      <c r="B689" s="30"/>
      <c r="C689" s="75"/>
      <c r="D689" s="76"/>
      <c r="E689" s="75"/>
    </row>
    <row r="690" spans="2:5" ht="15">
      <c r="B690" s="30"/>
      <c r="C690" s="75"/>
      <c r="D690" s="76"/>
      <c r="E690" s="75"/>
    </row>
    <row r="691" spans="2:5" ht="15">
      <c r="B691" s="30"/>
      <c r="C691" s="75"/>
      <c r="D691" s="76"/>
      <c r="E691" s="75"/>
    </row>
    <row r="692" spans="2:5" ht="15">
      <c r="B692" s="30"/>
      <c r="C692" s="75"/>
      <c r="D692" s="76"/>
      <c r="E692" s="75"/>
    </row>
    <row r="693" spans="2:5" ht="15">
      <c r="B693" s="30"/>
      <c r="C693" s="75"/>
      <c r="D693" s="76"/>
      <c r="E693" s="75"/>
    </row>
    <row r="694" spans="2:5" ht="15">
      <c r="B694" s="30"/>
      <c r="C694" s="75"/>
      <c r="D694" s="76"/>
      <c r="E694" s="75"/>
    </row>
    <row r="695" spans="2:5" ht="15">
      <c r="B695" s="30"/>
      <c r="C695" s="75"/>
      <c r="D695" s="80"/>
      <c r="E695" s="75"/>
    </row>
    <row r="696" spans="2:5" ht="15">
      <c r="B696" s="30"/>
      <c r="C696" s="75"/>
      <c r="D696" s="76"/>
      <c r="E696" s="75"/>
    </row>
    <row r="697" spans="2:5" ht="15">
      <c r="B697" s="30"/>
      <c r="C697" s="75"/>
      <c r="D697" s="76"/>
      <c r="E697" s="75"/>
    </row>
    <row r="698" spans="2:5" ht="15.75" thickBot="1">
      <c r="B698" s="31"/>
      <c r="C698" s="75"/>
      <c r="D698" s="81"/>
      <c r="E698" s="75"/>
    </row>
    <row r="699" spans="2:5" ht="15" thickBot="1">
      <c r="B699" s="82" t="s">
        <v>49</v>
      </c>
      <c r="C699" s="83">
        <f>SUM(C675:C698)</f>
        <v>0</v>
      </c>
      <c r="D699" s="84"/>
      <c r="E699" s="85">
        <f>SUM(E675:E698)</f>
        <v>0</v>
      </c>
    </row>
    <row r="700" spans="2:5" ht="21" thickBot="1">
      <c r="B700" s="82" t="s">
        <v>50</v>
      </c>
      <c r="C700" s="85">
        <f>+C671+C699</f>
        <v>0</v>
      </c>
      <c r="D700" s="84"/>
      <c r="E700" s="86">
        <f>+(C671+C699)-E699</f>
        <v>0</v>
      </c>
    </row>
    <row r="704" spans="2:5" ht="20.25">
      <c r="C704" s="87" t="s">
        <v>35</v>
      </c>
      <c r="E704" s="57">
        <f>E669+1</f>
        <v>42481</v>
      </c>
    </row>
    <row r="705" spans="2:5" ht="15.75" thickBot="1">
      <c r="D705" s="58"/>
      <c r="E705" s="59"/>
    </row>
    <row r="706" spans="2:5" ht="18.75" thickBot="1">
      <c r="B706" s="60" t="s">
        <v>36</v>
      </c>
      <c r="C706" s="61">
        <f>E700</f>
        <v>0</v>
      </c>
      <c r="D706" s="62"/>
      <c r="E706" s="63" t="s">
        <v>37</v>
      </c>
    </row>
    <row r="707" spans="2:5" ht="13.5" thickBot="1">
      <c r="B707" s="64" t="s">
        <v>38</v>
      </c>
      <c r="C707" s="65"/>
      <c r="D707" s="66" t="s">
        <v>39</v>
      </c>
      <c r="E707" s="67"/>
    </row>
    <row r="708" spans="2:5" ht="13.5" thickBot="1">
      <c r="B708" s="68"/>
      <c r="C708" s="69" t="s">
        <v>40</v>
      </c>
      <c r="D708" s="70" t="s">
        <v>41</v>
      </c>
      <c r="E708" s="69"/>
    </row>
    <row r="709" spans="2:5" ht="14.25" thickTop="1" thickBot="1">
      <c r="B709" s="71" t="s">
        <v>41</v>
      </c>
      <c r="C709" s="72"/>
      <c r="D709" s="73"/>
      <c r="E709" s="72"/>
    </row>
    <row r="710" spans="2:5" ht="15">
      <c r="B710" s="74" t="s">
        <v>44</v>
      </c>
      <c r="C710" s="75"/>
      <c r="D710" s="76"/>
      <c r="E710" s="75"/>
    </row>
    <row r="711" spans="2:5" ht="15">
      <c r="B711" s="74" t="s">
        <v>45</v>
      </c>
      <c r="C711" s="75"/>
      <c r="D711" s="76"/>
      <c r="E711" s="75"/>
    </row>
    <row r="712" spans="2:5" ht="15">
      <c r="B712" s="74" t="s">
        <v>46</v>
      </c>
      <c r="C712" s="75"/>
      <c r="D712" s="76"/>
      <c r="E712" s="75"/>
    </row>
    <row r="713" spans="2:5" ht="15">
      <c r="B713" s="74" t="s">
        <v>47</v>
      </c>
      <c r="C713" s="75"/>
      <c r="D713" s="76"/>
      <c r="E713" s="75"/>
    </row>
    <row r="714" spans="2:5" ht="15">
      <c r="B714" s="74" t="s">
        <v>48</v>
      </c>
      <c r="C714" s="75"/>
      <c r="D714" s="76"/>
      <c r="E714" s="75"/>
    </row>
    <row r="715" spans="2:5" ht="15">
      <c r="B715" s="76"/>
      <c r="C715" s="75"/>
      <c r="D715" s="76"/>
      <c r="E715" s="75"/>
    </row>
    <row r="716" spans="2:5" ht="15">
      <c r="B716" s="77"/>
      <c r="C716" s="75"/>
      <c r="D716" s="78"/>
      <c r="E716" s="75"/>
    </row>
    <row r="717" spans="2:5" ht="15">
      <c r="B717" s="30"/>
      <c r="C717" s="75"/>
      <c r="D717" s="76"/>
      <c r="E717" s="75"/>
    </row>
    <row r="718" spans="2:5" ht="15">
      <c r="B718" s="30"/>
      <c r="C718" s="75"/>
      <c r="D718" s="76"/>
      <c r="E718" s="75"/>
    </row>
    <row r="719" spans="2:5" ht="15">
      <c r="B719" s="30"/>
      <c r="C719" s="75"/>
      <c r="D719" s="79"/>
      <c r="E719" s="75"/>
    </row>
    <row r="720" spans="2:5" ht="15">
      <c r="B720" s="30"/>
      <c r="C720" s="75"/>
      <c r="D720" s="76"/>
      <c r="E720" s="75"/>
    </row>
    <row r="721" spans="2:5" ht="15">
      <c r="B721" s="30"/>
      <c r="C721" s="75"/>
      <c r="D721" s="76"/>
      <c r="E721" s="75"/>
    </row>
    <row r="722" spans="2:5" ht="15">
      <c r="B722" s="30"/>
      <c r="C722" s="75"/>
      <c r="D722" s="76"/>
      <c r="E722" s="75"/>
    </row>
    <row r="723" spans="2:5" ht="15">
      <c r="B723" s="30"/>
      <c r="C723" s="75"/>
      <c r="D723" s="76"/>
      <c r="E723" s="75"/>
    </row>
    <row r="724" spans="2:5" ht="15">
      <c r="B724" s="30"/>
      <c r="C724" s="75"/>
      <c r="D724" s="76"/>
      <c r="E724" s="75"/>
    </row>
    <row r="725" spans="2:5" ht="15">
      <c r="B725" s="30"/>
      <c r="C725" s="75"/>
      <c r="D725" s="76"/>
      <c r="E725" s="75"/>
    </row>
    <row r="726" spans="2:5" ht="15">
      <c r="B726" s="30"/>
      <c r="C726" s="75"/>
      <c r="D726" s="76"/>
      <c r="E726" s="75"/>
    </row>
    <row r="727" spans="2:5" ht="15">
      <c r="B727" s="30"/>
      <c r="C727" s="75"/>
      <c r="D727" s="76"/>
      <c r="E727" s="75"/>
    </row>
    <row r="728" spans="2:5" ht="15">
      <c r="B728" s="30"/>
      <c r="C728" s="75"/>
      <c r="D728" s="76"/>
      <c r="E728" s="75"/>
    </row>
    <row r="729" spans="2:5" ht="15">
      <c r="B729" s="30"/>
      <c r="C729" s="75"/>
      <c r="D729" s="76"/>
      <c r="E729" s="75"/>
    </row>
    <row r="730" spans="2:5" ht="15">
      <c r="B730" s="30"/>
      <c r="C730" s="75"/>
      <c r="D730" s="80"/>
      <c r="E730" s="75"/>
    </row>
    <row r="731" spans="2:5" ht="15">
      <c r="B731" s="30"/>
      <c r="C731" s="75"/>
      <c r="D731" s="76"/>
      <c r="E731" s="75"/>
    </row>
    <row r="732" spans="2:5" ht="15">
      <c r="B732" s="30"/>
      <c r="C732" s="75"/>
      <c r="D732" s="76"/>
      <c r="E732" s="75"/>
    </row>
    <row r="733" spans="2:5" ht="15.75" thickBot="1">
      <c r="B733" s="31"/>
      <c r="C733" s="75"/>
      <c r="D733" s="81"/>
      <c r="E733" s="75"/>
    </row>
    <row r="734" spans="2:5" ht="15" thickBot="1">
      <c r="B734" s="82" t="s">
        <v>49</v>
      </c>
      <c r="C734" s="83">
        <f>SUM(C710:C733)</f>
        <v>0</v>
      </c>
      <c r="D734" s="84"/>
      <c r="E734" s="85">
        <f>SUM(E710:E733)</f>
        <v>0</v>
      </c>
    </row>
    <row r="735" spans="2:5" ht="21" thickBot="1">
      <c r="B735" s="82" t="s">
        <v>50</v>
      </c>
      <c r="C735" s="85">
        <f>+C706+C734</f>
        <v>0</v>
      </c>
      <c r="D735" s="84"/>
      <c r="E735" s="86">
        <f>+(C706+C734)-E734</f>
        <v>0</v>
      </c>
    </row>
    <row r="739" spans="2:5" ht="20.25">
      <c r="C739" s="87" t="s">
        <v>35</v>
      </c>
      <c r="E739" s="57">
        <f>E704+1</f>
        <v>42482</v>
      </c>
    </row>
    <row r="740" spans="2:5" ht="15.75" thickBot="1">
      <c r="D740" s="58"/>
      <c r="E740" s="59"/>
    </row>
    <row r="741" spans="2:5" ht="18.75" thickBot="1">
      <c r="B741" s="60" t="s">
        <v>36</v>
      </c>
      <c r="C741" s="61">
        <f>E735</f>
        <v>0</v>
      </c>
      <c r="D741" s="62"/>
      <c r="E741" s="63" t="s">
        <v>37</v>
      </c>
    </row>
    <row r="742" spans="2:5" ht="13.5" thickBot="1">
      <c r="B742" s="64" t="s">
        <v>38</v>
      </c>
      <c r="C742" s="65"/>
      <c r="D742" s="66" t="s">
        <v>39</v>
      </c>
      <c r="E742" s="67"/>
    </row>
    <row r="743" spans="2:5" ht="13.5" thickBot="1">
      <c r="B743" s="68"/>
      <c r="C743" s="69" t="s">
        <v>40</v>
      </c>
      <c r="D743" s="70" t="s">
        <v>41</v>
      </c>
      <c r="E743" s="69"/>
    </row>
    <row r="744" spans="2:5" ht="14.25" thickTop="1" thickBot="1">
      <c r="B744" s="71" t="s">
        <v>41</v>
      </c>
      <c r="C744" s="72"/>
      <c r="D744" s="73"/>
      <c r="E744" s="72"/>
    </row>
    <row r="745" spans="2:5" ht="15">
      <c r="B745" s="74" t="s">
        <v>44</v>
      </c>
      <c r="C745" s="75"/>
      <c r="D745" s="76"/>
      <c r="E745" s="75"/>
    </row>
    <row r="746" spans="2:5" ht="15">
      <c r="B746" s="74" t="s">
        <v>45</v>
      </c>
      <c r="C746" s="75"/>
      <c r="D746" s="76"/>
      <c r="E746" s="75"/>
    </row>
    <row r="747" spans="2:5" ht="15">
      <c r="B747" s="74" t="s">
        <v>46</v>
      </c>
      <c r="C747" s="75"/>
      <c r="D747" s="76"/>
      <c r="E747" s="75"/>
    </row>
    <row r="748" spans="2:5" ht="15">
      <c r="B748" s="74" t="s">
        <v>47</v>
      </c>
      <c r="C748" s="75"/>
      <c r="D748" s="76"/>
      <c r="E748" s="75"/>
    </row>
    <row r="749" spans="2:5" ht="15">
      <c r="B749" s="74" t="s">
        <v>48</v>
      </c>
      <c r="C749" s="75"/>
      <c r="D749" s="76"/>
      <c r="E749" s="75"/>
    </row>
    <row r="750" spans="2:5" ht="15">
      <c r="B750" s="76"/>
      <c r="C750" s="75"/>
      <c r="D750" s="76"/>
      <c r="E750" s="75"/>
    </row>
    <row r="751" spans="2:5" ht="15">
      <c r="B751" s="77"/>
      <c r="C751" s="75"/>
      <c r="D751" s="78"/>
      <c r="E751" s="75"/>
    </row>
    <row r="752" spans="2:5" ht="15">
      <c r="B752" s="30"/>
      <c r="C752" s="75"/>
      <c r="D752" s="76"/>
      <c r="E752" s="75"/>
    </row>
    <row r="753" spans="2:11" ht="15">
      <c r="B753" s="30"/>
      <c r="C753" s="75"/>
      <c r="D753" s="76"/>
      <c r="E753" s="75"/>
    </row>
    <row r="754" spans="2:11" ht="15">
      <c r="B754" s="30"/>
      <c r="C754" s="75"/>
      <c r="D754" s="79"/>
      <c r="E754" s="75"/>
    </row>
    <row r="755" spans="2:11" ht="15">
      <c r="B755" s="30"/>
      <c r="C755" s="75"/>
      <c r="D755" s="76"/>
      <c r="E755" s="75"/>
      <c r="K755" s="3" t="s">
        <v>51</v>
      </c>
    </row>
    <row r="756" spans="2:11" ht="15">
      <c r="B756" s="30"/>
      <c r="C756" s="75"/>
      <c r="D756" s="76"/>
      <c r="E756" s="75"/>
    </row>
    <row r="757" spans="2:11" ht="15">
      <c r="B757" s="30"/>
      <c r="C757" s="75"/>
      <c r="D757" s="76"/>
      <c r="E757" s="75"/>
    </row>
    <row r="758" spans="2:11" ht="15">
      <c r="B758" s="30"/>
      <c r="C758" s="75"/>
      <c r="D758" s="76"/>
      <c r="E758" s="75"/>
    </row>
    <row r="759" spans="2:11" ht="15">
      <c r="B759" s="30"/>
      <c r="C759" s="75"/>
      <c r="D759" s="76"/>
      <c r="E759" s="75"/>
    </row>
    <row r="760" spans="2:11" ht="15">
      <c r="B760" s="30"/>
      <c r="C760" s="75"/>
      <c r="D760" s="76"/>
      <c r="E760" s="75"/>
    </row>
    <row r="761" spans="2:11" ht="15">
      <c r="B761" s="30"/>
      <c r="C761" s="75"/>
      <c r="D761" s="76"/>
      <c r="E761" s="75"/>
    </row>
    <row r="762" spans="2:11" ht="15">
      <c r="B762" s="30"/>
      <c r="C762" s="75"/>
      <c r="D762" s="76"/>
      <c r="E762" s="75"/>
    </row>
    <row r="763" spans="2:11" ht="15">
      <c r="B763" s="30"/>
      <c r="C763" s="75"/>
      <c r="D763" s="76"/>
      <c r="E763" s="75"/>
    </row>
    <row r="764" spans="2:11" ht="15">
      <c r="B764" s="30"/>
      <c r="C764" s="75"/>
      <c r="D764" s="76"/>
      <c r="E764" s="75"/>
    </row>
    <row r="765" spans="2:11" ht="15">
      <c r="B765" s="30"/>
      <c r="C765" s="75"/>
      <c r="D765" s="80"/>
      <c r="E765" s="75"/>
    </row>
    <row r="766" spans="2:11" ht="15">
      <c r="B766" s="30"/>
      <c r="C766" s="75"/>
      <c r="D766" s="76"/>
      <c r="E766" s="75"/>
    </row>
    <row r="767" spans="2:11" ht="15">
      <c r="B767" s="30"/>
      <c r="C767" s="75"/>
      <c r="D767" s="76"/>
      <c r="E767" s="75"/>
    </row>
    <row r="768" spans="2:11" ht="15.75" thickBot="1">
      <c r="B768" s="31"/>
      <c r="C768" s="75"/>
      <c r="D768" s="81"/>
      <c r="E768" s="75"/>
    </row>
    <row r="769" spans="2:5" ht="15" thickBot="1">
      <c r="B769" s="82" t="s">
        <v>49</v>
      </c>
      <c r="C769" s="83">
        <f>SUM(C745:C768)</f>
        <v>0</v>
      </c>
      <c r="D769" s="84"/>
      <c r="E769" s="85">
        <f>SUM(E745:E768)</f>
        <v>0</v>
      </c>
    </row>
    <row r="770" spans="2:5" ht="21" thickBot="1">
      <c r="B770" s="82" t="s">
        <v>50</v>
      </c>
      <c r="C770" s="85">
        <f>+C741+C769</f>
        <v>0</v>
      </c>
      <c r="D770" s="84"/>
      <c r="E770" s="86">
        <f>+(C741+C769)-E769</f>
        <v>0</v>
      </c>
    </row>
    <row r="774" spans="2:5" ht="20.25">
      <c r="C774" s="87" t="s">
        <v>35</v>
      </c>
      <c r="E774" s="57">
        <f>E739+1</f>
        <v>42483</v>
      </c>
    </row>
    <row r="775" spans="2:5" ht="15.75" thickBot="1">
      <c r="D775" s="58"/>
      <c r="E775" s="59"/>
    </row>
    <row r="776" spans="2:5" ht="18.75" thickBot="1">
      <c r="B776" s="60" t="s">
        <v>36</v>
      </c>
      <c r="C776" s="61">
        <f>E770</f>
        <v>0</v>
      </c>
      <c r="D776" s="62"/>
      <c r="E776" s="63" t="s">
        <v>37</v>
      </c>
    </row>
    <row r="777" spans="2:5" ht="13.5" thickBot="1">
      <c r="B777" s="64" t="s">
        <v>38</v>
      </c>
      <c r="C777" s="65"/>
      <c r="D777" s="66" t="s">
        <v>39</v>
      </c>
      <c r="E777" s="67"/>
    </row>
    <row r="778" spans="2:5" ht="13.5" thickBot="1">
      <c r="B778" s="68"/>
      <c r="C778" s="69" t="s">
        <v>40</v>
      </c>
      <c r="D778" s="70" t="s">
        <v>41</v>
      </c>
      <c r="E778" s="69"/>
    </row>
    <row r="779" spans="2:5" ht="14.25" thickTop="1" thickBot="1">
      <c r="B779" s="71" t="s">
        <v>41</v>
      </c>
      <c r="C779" s="72"/>
      <c r="D779" s="73"/>
      <c r="E779" s="72"/>
    </row>
    <row r="780" spans="2:5" ht="15">
      <c r="B780" s="74" t="s">
        <v>44</v>
      </c>
      <c r="C780" s="75"/>
      <c r="D780" s="76"/>
      <c r="E780" s="75"/>
    </row>
    <row r="781" spans="2:5" ht="15">
      <c r="B781" s="74" t="s">
        <v>45</v>
      </c>
      <c r="C781" s="75"/>
      <c r="D781" s="76"/>
      <c r="E781" s="75"/>
    </row>
    <row r="782" spans="2:5" ht="15">
      <c r="B782" s="74" t="s">
        <v>46</v>
      </c>
      <c r="C782" s="75"/>
      <c r="D782" s="76"/>
      <c r="E782" s="75"/>
    </row>
    <row r="783" spans="2:5" ht="15">
      <c r="B783" s="74" t="s">
        <v>47</v>
      </c>
      <c r="C783" s="75"/>
      <c r="D783" s="76"/>
      <c r="E783" s="75"/>
    </row>
    <row r="784" spans="2:5" ht="15">
      <c r="B784" s="74" t="s">
        <v>48</v>
      </c>
      <c r="C784" s="75"/>
      <c r="D784" s="76"/>
      <c r="E784" s="75"/>
    </row>
    <row r="785" spans="2:5" ht="15">
      <c r="B785" s="76"/>
      <c r="C785" s="75"/>
      <c r="D785" s="76"/>
      <c r="E785" s="75"/>
    </row>
    <row r="786" spans="2:5" ht="15">
      <c r="B786" s="77"/>
      <c r="C786" s="75"/>
      <c r="D786" s="78"/>
      <c r="E786" s="75"/>
    </row>
    <row r="787" spans="2:5" ht="15">
      <c r="B787" s="30"/>
      <c r="C787" s="75"/>
      <c r="D787" s="76"/>
      <c r="E787" s="75"/>
    </row>
    <row r="788" spans="2:5" ht="15">
      <c r="B788" s="30"/>
      <c r="C788" s="75"/>
      <c r="D788" s="76"/>
      <c r="E788" s="75"/>
    </row>
    <row r="789" spans="2:5" ht="15">
      <c r="B789" s="30"/>
      <c r="C789" s="75"/>
      <c r="D789" s="79"/>
      <c r="E789" s="75"/>
    </row>
    <row r="790" spans="2:5" ht="15">
      <c r="B790" s="30"/>
      <c r="C790" s="75"/>
      <c r="D790" s="76"/>
      <c r="E790" s="75"/>
    </row>
    <row r="791" spans="2:5" ht="15">
      <c r="B791" s="30"/>
      <c r="C791" s="75"/>
      <c r="D791" s="76"/>
      <c r="E791" s="75"/>
    </row>
    <row r="792" spans="2:5" ht="15">
      <c r="B792" s="30"/>
      <c r="C792" s="75"/>
      <c r="D792" s="76"/>
      <c r="E792" s="75"/>
    </row>
    <row r="793" spans="2:5" ht="15">
      <c r="B793" s="30"/>
      <c r="C793" s="75"/>
      <c r="D793" s="76"/>
      <c r="E793" s="75"/>
    </row>
    <row r="794" spans="2:5" ht="15">
      <c r="B794" s="30"/>
      <c r="C794" s="75"/>
      <c r="D794" s="76"/>
      <c r="E794" s="75"/>
    </row>
    <row r="795" spans="2:5" ht="15">
      <c r="B795" s="30"/>
      <c r="C795" s="75"/>
      <c r="D795" s="76"/>
      <c r="E795" s="75"/>
    </row>
    <row r="796" spans="2:5" ht="15">
      <c r="B796" s="30"/>
      <c r="C796" s="75"/>
      <c r="D796" s="76"/>
      <c r="E796" s="75"/>
    </row>
    <row r="797" spans="2:5" ht="15">
      <c r="B797" s="30"/>
      <c r="C797" s="75"/>
      <c r="D797" s="76"/>
      <c r="E797" s="75"/>
    </row>
    <row r="798" spans="2:5" ht="15">
      <c r="B798" s="30"/>
      <c r="C798" s="75"/>
      <c r="D798" s="76"/>
      <c r="E798" s="75"/>
    </row>
    <row r="799" spans="2:5" ht="15">
      <c r="B799" s="30"/>
      <c r="C799" s="75"/>
      <c r="D799" s="76"/>
      <c r="E799" s="75"/>
    </row>
    <row r="800" spans="2:5" ht="15">
      <c r="B800" s="30"/>
      <c r="C800" s="75"/>
      <c r="D800" s="80"/>
      <c r="E800" s="75"/>
    </row>
    <row r="801" spans="2:5" ht="15">
      <c r="B801" s="30"/>
      <c r="C801" s="75"/>
      <c r="D801" s="76"/>
      <c r="E801" s="75"/>
    </row>
    <row r="802" spans="2:5" ht="15">
      <c r="B802" s="30"/>
      <c r="C802" s="75"/>
      <c r="D802" s="76"/>
      <c r="E802" s="75"/>
    </row>
    <row r="803" spans="2:5" ht="15.75" thickBot="1">
      <c r="B803" s="31"/>
      <c r="C803" s="75"/>
      <c r="D803" s="81"/>
      <c r="E803" s="75"/>
    </row>
    <row r="804" spans="2:5" ht="15" thickBot="1">
      <c r="B804" s="82" t="s">
        <v>49</v>
      </c>
      <c r="C804" s="83">
        <f>SUM(C780:C803)</f>
        <v>0</v>
      </c>
      <c r="D804" s="84"/>
      <c r="E804" s="85">
        <f>SUM(E780:E803)</f>
        <v>0</v>
      </c>
    </row>
    <row r="805" spans="2:5" ht="21" thickBot="1">
      <c r="B805" s="82" t="s">
        <v>50</v>
      </c>
      <c r="C805" s="85">
        <f>+C776+C804</f>
        <v>0</v>
      </c>
      <c r="D805" s="84"/>
      <c r="E805" s="86">
        <f>+(C776+C804)-E804</f>
        <v>0</v>
      </c>
    </row>
    <row r="809" spans="2:5" ht="20.25">
      <c r="C809" s="87" t="s">
        <v>35</v>
      </c>
      <c r="E809" s="57">
        <f>E774+1</f>
        <v>42484</v>
      </c>
    </row>
    <row r="810" spans="2:5" ht="15.75" thickBot="1">
      <c r="D810" s="58"/>
      <c r="E810" s="59"/>
    </row>
    <row r="811" spans="2:5" ht="18.75" thickBot="1">
      <c r="B811" s="60" t="s">
        <v>36</v>
      </c>
      <c r="C811" s="61">
        <f>E805</f>
        <v>0</v>
      </c>
      <c r="D811" s="62"/>
      <c r="E811" s="63" t="s">
        <v>37</v>
      </c>
    </row>
    <row r="812" spans="2:5" ht="13.5" thickBot="1">
      <c r="B812" s="64" t="s">
        <v>38</v>
      </c>
      <c r="C812" s="65"/>
      <c r="D812" s="66" t="s">
        <v>39</v>
      </c>
      <c r="E812" s="67"/>
    </row>
    <row r="813" spans="2:5" ht="13.5" thickBot="1">
      <c r="B813" s="68"/>
      <c r="C813" s="69" t="s">
        <v>40</v>
      </c>
      <c r="D813" s="70" t="s">
        <v>41</v>
      </c>
      <c r="E813" s="69"/>
    </row>
    <row r="814" spans="2:5" ht="14.25" thickTop="1" thickBot="1">
      <c r="B814" s="71" t="s">
        <v>41</v>
      </c>
      <c r="C814" s="72"/>
      <c r="D814" s="73"/>
      <c r="E814" s="72"/>
    </row>
    <row r="815" spans="2:5" ht="15">
      <c r="B815" s="74" t="s">
        <v>44</v>
      </c>
      <c r="C815" s="75"/>
      <c r="D815" s="76"/>
      <c r="E815" s="75"/>
    </row>
    <row r="816" spans="2:5" ht="15">
      <c r="B816" s="74" t="s">
        <v>45</v>
      </c>
      <c r="C816" s="75"/>
      <c r="D816" s="76"/>
      <c r="E816" s="75"/>
    </row>
    <row r="817" spans="2:5" ht="15">
      <c r="B817" s="74" t="s">
        <v>46</v>
      </c>
      <c r="C817" s="75"/>
      <c r="D817" s="76"/>
      <c r="E817" s="75"/>
    </row>
    <row r="818" spans="2:5" ht="15">
      <c r="B818" s="74" t="s">
        <v>47</v>
      </c>
      <c r="C818" s="75"/>
      <c r="D818" s="76"/>
      <c r="E818" s="75"/>
    </row>
    <row r="819" spans="2:5" ht="15">
      <c r="B819" s="74" t="s">
        <v>48</v>
      </c>
      <c r="C819" s="75"/>
      <c r="D819" s="76"/>
      <c r="E819" s="75"/>
    </row>
    <row r="820" spans="2:5" ht="15">
      <c r="B820" s="76"/>
      <c r="C820" s="75"/>
      <c r="D820" s="76"/>
      <c r="E820" s="75"/>
    </row>
    <row r="821" spans="2:5" ht="15">
      <c r="B821" s="77"/>
      <c r="C821" s="75"/>
      <c r="D821" s="78"/>
      <c r="E821" s="75"/>
    </row>
    <row r="822" spans="2:5" ht="15">
      <c r="B822" s="30"/>
      <c r="C822" s="75"/>
      <c r="D822" s="76"/>
      <c r="E822" s="75"/>
    </row>
    <row r="823" spans="2:5" ht="15">
      <c r="B823" s="30"/>
      <c r="C823" s="75"/>
      <c r="D823" s="76"/>
      <c r="E823" s="75"/>
    </row>
    <row r="824" spans="2:5" ht="15">
      <c r="B824" s="30"/>
      <c r="C824" s="75"/>
      <c r="D824" s="79"/>
      <c r="E824" s="75"/>
    </row>
    <row r="825" spans="2:5" ht="15">
      <c r="B825" s="30"/>
      <c r="C825" s="75"/>
      <c r="D825" s="76"/>
      <c r="E825" s="75"/>
    </row>
    <row r="826" spans="2:5" ht="15">
      <c r="B826" s="30"/>
      <c r="C826" s="75"/>
      <c r="D826" s="76"/>
      <c r="E826" s="75"/>
    </row>
    <row r="827" spans="2:5" ht="15">
      <c r="B827" s="30"/>
      <c r="C827" s="75"/>
      <c r="D827" s="76"/>
      <c r="E827" s="75"/>
    </row>
    <row r="828" spans="2:5" ht="15">
      <c r="B828" s="30"/>
      <c r="C828" s="75"/>
      <c r="D828" s="76"/>
      <c r="E828" s="75"/>
    </row>
    <row r="829" spans="2:5" ht="15">
      <c r="B829" s="30"/>
      <c r="C829" s="75"/>
      <c r="D829" s="76"/>
      <c r="E829" s="75"/>
    </row>
    <row r="830" spans="2:5" ht="15">
      <c r="B830" s="30"/>
      <c r="C830" s="75"/>
      <c r="D830" s="76"/>
      <c r="E830" s="75"/>
    </row>
    <row r="831" spans="2:5" ht="15">
      <c r="B831" s="30"/>
      <c r="C831" s="75"/>
      <c r="D831" s="76"/>
      <c r="E831" s="75"/>
    </row>
    <row r="832" spans="2:5" ht="15">
      <c r="B832" s="30"/>
      <c r="C832" s="75"/>
      <c r="D832" s="76"/>
      <c r="E832" s="75"/>
    </row>
    <row r="833" spans="2:5" ht="15">
      <c r="B833" s="30"/>
      <c r="C833" s="75"/>
      <c r="D833" s="76"/>
      <c r="E833" s="75"/>
    </row>
    <row r="834" spans="2:5" ht="15">
      <c r="B834" s="30"/>
      <c r="C834" s="75"/>
      <c r="D834" s="76"/>
      <c r="E834" s="75"/>
    </row>
    <row r="835" spans="2:5" ht="15">
      <c r="B835" s="30"/>
      <c r="C835" s="75"/>
      <c r="D835" s="80"/>
      <c r="E835" s="75"/>
    </row>
    <row r="836" spans="2:5" ht="15">
      <c r="B836" s="30"/>
      <c r="C836" s="75"/>
      <c r="D836" s="76"/>
      <c r="E836" s="75"/>
    </row>
    <row r="837" spans="2:5" ht="15">
      <c r="B837" s="30"/>
      <c r="C837" s="75"/>
      <c r="D837" s="76"/>
      <c r="E837" s="75"/>
    </row>
    <row r="838" spans="2:5" ht="15.75" thickBot="1">
      <c r="B838" s="31"/>
      <c r="C838" s="75"/>
      <c r="D838" s="81"/>
      <c r="E838" s="75"/>
    </row>
    <row r="839" spans="2:5" ht="15" thickBot="1">
      <c r="B839" s="82" t="s">
        <v>49</v>
      </c>
      <c r="C839" s="83">
        <f>SUM(C815:C838)</f>
        <v>0</v>
      </c>
      <c r="D839" s="84"/>
      <c r="E839" s="85">
        <f>SUM(E815:E838)</f>
        <v>0</v>
      </c>
    </row>
    <row r="840" spans="2:5" ht="21" thickBot="1">
      <c r="B840" s="82" t="s">
        <v>50</v>
      </c>
      <c r="C840" s="85">
        <f>+C811+C839</f>
        <v>0</v>
      </c>
      <c r="D840" s="84"/>
      <c r="E840" s="86">
        <f>+(C811+C839)-E839</f>
        <v>0</v>
      </c>
    </row>
    <row r="844" spans="2:5" ht="20.25">
      <c r="C844" s="87" t="s">
        <v>35</v>
      </c>
      <c r="E844" s="57">
        <f>E809+1</f>
        <v>42485</v>
      </c>
    </row>
    <row r="845" spans="2:5" ht="15.75" thickBot="1">
      <c r="D845" s="58"/>
      <c r="E845" s="59"/>
    </row>
    <row r="846" spans="2:5" ht="18.75" thickBot="1">
      <c r="B846" s="60" t="s">
        <v>36</v>
      </c>
      <c r="C846" s="61">
        <f>E840</f>
        <v>0</v>
      </c>
      <c r="D846" s="62"/>
      <c r="E846" s="63" t="s">
        <v>37</v>
      </c>
    </row>
    <row r="847" spans="2:5" ht="13.5" thickBot="1">
      <c r="B847" s="64" t="s">
        <v>38</v>
      </c>
      <c r="C847" s="65"/>
      <c r="D847" s="66" t="s">
        <v>39</v>
      </c>
      <c r="E847" s="67"/>
    </row>
    <row r="848" spans="2:5" ht="13.5" thickBot="1">
      <c r="B848" s="68"/>
      <c r="C848" s="69" t="s">
        <v>40</v>
      </c>
      <c r="D848" s="70" t="s">
        <v>41</v>
      </c>
      <c r="E848" s="69"/>
    </row>
    <row r="849" spans="2:5" ht="14.25" thickTop="1" thickBot="1">
      <c r="B849" s="71" t="s">
        <v>41</v>
      </c>
      <c r="C849" s="72"/>
      <c r="D849" s="73"/>
      <c r="E849" s="72"/>
    </row>
    <row r="850" spans="2:5" ht="15">
      <c r="B850" s="74" t="s">
        <v>44</v>
      </c>
      <c r="C850" s="75"/>
      <c r="D850" s="76"/>
      <c r="E850" s="75"/>
    </row>
    <row r="851" spans="2:5" ht="15">
      <c r="B851" s="74" t="s">
        <v>45</v>
      </c>
      <c r="C851" s="75"/>
      <c r="D851" s="76"/>
      <c r="E851" s="75"/>
    </row>
    <row r="852" spans="2:5" ht="15">
      <c r="B852" s="74" t="s">
        <v>46</v>
      </c>
      <c r="C852" s="75"/>
      <c r="D852" s="76"/>
      <c r="E852" s="75"/>
    </row>
    <row r="853" spans="2:5" ht="15">
      <c r="B853" s="74" t="s">
        <v>47</v>
      </c>
      <c r="C853" s="75"/>
      <c r="D853" s="76"/>
      <c r="E853" s="75"/>
    </row>
    <row r="854" spans="2:5" ht="15">
      <c r="B854" s="74" t="s">
        <v>48</v>
      </c>
      <c r="C854" s="75"/>
      <c r="D854" s="76"/>
      <c r="E854" s="75"/>
    </row>
    <row r="855" spans="2:5" ht="15">
      <c r="B855" s="76"/>
      <c r="C855" s="75"/>
      <c r="D855" s="76"/>
      <c r="E855" s="75"/>
    </row>
    <row r="856" spans="2:5" ht="15">
      <c r="B856" s="77"/>
      <c r="C856" s="75"/>
      <c r="D856" s="78"/>
      <c r="E856" s="75"/>
    </row>
    <row r="857" spans="2:5" ht="15">
      <c r="B857" s="30"/>
      <c r="C857" s="75"/>
      <c r="D857" s="76"/>
      <c r="E857" s="75"/>
    </row>
    <row r="858" spans="2:5" ht="15">
      <c r="B858" s="30"/>
      <c r="C858" s="75"/>
      <c r="D858" s="76"/>
      <c r="E858" s="75"/>
    </row>
    <row r="859" spans="2:5" ht="15">
      <c r="B859" s="30"/>
      <c r="C859" s="75"/>
      <c r="D859" s="79"/>
      <c r="E859" s="75"/>
    </row>
    <row r="860" spans="2:5" ht="15">
      <c r="B860" s="30"/>
      <c r="C860" s="75"/>
      <c r="D860" s="76"/>
      <c r="E860" s="75"/>
    </row>
    <row r="861" spans="2:5" ht="15">
      <c r="B861" s="30"/>
      <c r="C861" s="75"/>
      <c r="D861" s="76"/>
      <c r="E861" s="75"/>
    </row>
    <row r="862" spans="2:5" ht="15">
      <c r="B862" s="30"/>
      <c r="C862" s="75"/>
      <c r="D862" s="76"/>
      <c r="E862" s="75"/>
    </row>
    <row r="863" spans="2:5" ht="15">
      <c r="B863" s="30"/>
      <c r="C863" s="75"/>
      <c r="D863" s="76"/>
      <c r="E863" s="75"/>
    </row>
    <row r="864" spans="2:5" ht="15">
      <c r="B864" s="30"/>
      <c r="C864" s="75"/>
      <c r="D864" s="76"/>
      <c r="E864" s="75"/>
    </row>
    <row r="865" spans="2:5" ht="15">
      <c r="B865" s="30"/>
      <c r="C865" s="75"/>
      <c r="D865" s="76"/>
      <c r="E865" s="75"/>
    </row>
    <row r="866" spans="2:5" ht="15">
      <c r="B866" s="30"/>
      <c r="C866" s="75"/>
      <c r="D866" s="76"/>
      <c r="E866" s="75"/>
    </row>
    <row r="867" spans="2:5" ht="15">
      <c r="B867" s="30"/>
      <c r="C867" s="75"/>
      <c r="D867" s="76"/>
      <c r="E867" s="75"/>
    </row>
    <row r="868" spans="2:5" ht="15">
      <c r="B868" s="30"/>
      <c r="C868" s="75"/>
      <c r="D868" s="76"/>
      <c r="E868" s="75"/>
    </row>
    <row r="869" spans="2:5" ht="15">
      <c r="B869" s="30"/>
      <c r="C869" s="75"/>
      <c r="D869" s="76"/>
      <c r="E869" s="75"/>
    </row>
    <row r="870" spans="2:5" ht="15">
      <c r="B870" s="30"/>
      <c r="C870" s="75"/>
      <c r="D870" s="80"/>
      <c r="E870" s="75"/>
    </row>
    <row r="871" spans="2:5" ht="15">
      <c r="B871" s="30"/>
      <c r="C871" s="75"/>
      <c r="D871" s="76"/>
      <c r="E871" s="75"/>
    </row>
    <row r="872" spans="2:5" ht="15">
      <c r="B872" s="30"/>
      <c r="C872" s="75"/>
      <c r="D872" s="76"/>
      <c r="E872" s="75"/>
    </row>
    <row r="873" spans="2:5" ht="15.75" thickBot="1">
      <c r="B873" s="31"/>
      <c r="C873" s="75"/>
      <c r="D873" s="81"/>
      <c r="E873" s="75"/>
    </row>
    <row r="874" spans="2:5" ht="15" thickBot="1">
      <c r="B874" s="82" t="s">
        <v>49</v>
      </c>
      <c r="C874" s="83">
        <f>SUM(C850:C873)</f>
        <v>0</v>
      </c>
      <c r="D874" s="84"/>
      <c r="E874" s="85">
        <f>SUM(E850:E873)</f>
        <v>0</v>
      </c>
    </row>
    <row r="875" spans="2:5" ht="21" thickBot="1">
      <c r="B875" s="82" t="s">
        <v>50</v>
      </c>
      <c r="C875" s="85">
        <f>+C846+C874</f>
        <v>0</v>
      </c>
      <c r="D875" s="84"/>
      <c r="E875" s="86">
        <f>+(C846+C874)-E874</f>
        <v>0</v>
      </c>
    </row>
    <row r="879" spans="2:5" ht="20.25">
      <c r="C879" s="87" t="s">
        <v>35</v>
      </c>
      <c r="E879" s="57">
        <f>E844+1</f>
        <v>42486</v>
      </c>
    </row>
    <row r="880" spans="2:5" ht="15.75" thickBot="1">
      <c r="D880" s="58"/>
      <c r="E880" s="59"/>
    </row>
    <row r="881" spans="2:5" ht="18.75" thickBot="1">
      <c r="B881" s="60" t="s">
        <v>36</v>
      </c>
      <c r="C881" s="61">
        <f>E875</f>
        <v>0</v>
      </c>
      <c r="D881" s="62"/>
      <c r="E881" s="63" t="s">
        <v>37</v>
      </c>
    </row>
    <row r="882" spans="2:5" ht="13.5" thickBot="1">
      <c r="B882" s="64" t="s">
        <v>38</v>
      </c>
      <c r="C882" s="65"/>
      <c r="D882" s="66" t="s">
        <v>39</v>
      </c>
      <c r="E882" s="67"/>
    </row>
    <row r="883" spans="2:5" ht="13.5" thickBot="1">
      <c r="B883" s="68"/>
      <c r="C883" s="69" t="s">
        <v>40</v>
      </c>
      <c r="D883" s="70" t="s">
        <v>41</v>
      </c>
      <c r="E883" s="69"/>
    </row>
    <row r="884" spans="2:5" ht="14.25" thickTop="1" thickBot="1">
      <c r="B884" s="71" t="s">
        <v>41</v>
      </c>
      <c r="C884" s="72"/>
      <c r="D884" s="73"/>
      <c r="E884" s="72"/>
    </row>
    <row r="885" spans="2:5" ht="15">
      <c r="B885" s="74" t="s">
        <v>44</v>
      </c>
      <c r="C885" s="75"/>
      <c r="D885" s="76"/>
      <c r="E885" s="75"/>
    </row>
    <row r="886" spans="2:5" ht="15">
      <c r="B886" s="74" t="s">
        <v>45</v>
      </c>
      <c r="C886" s="75"/>
      <c r="D886" s="76"/>
      <c r="E886" s="75"/>
    </row>
    <row r="887" spans="2:5" ht="15">
      <c r="B887" s="74" t="s">
        <v>46</v>
      </c>
      <c r="C887" s="75"/>
      <c r="D887" s="76"/>
      <c r="E887" s="75"/>
    </row>
    <row r="888" spans="2:5" ht="15">
      <c r="B888" s="74" t="s">
        <v>47</v>
      </c>
      <c r="C888" s="75"/>
      <c r="D888" s="76"/>
      <c r="E888" s="75"/>
    </row>
    <row r="889" spans="2:5" ht="15">
      <c r="B889" s="74" t="s">
        <v>48</v>
      </c>
      <c r="C889" s="75"/>
      <c r="D889" s="76"/>
      <c r="E889" s="75"/>
    </row>
    <row r="890" spans="2:5" ht="15">
      <c r="B890" s="76"/>
      <c r="C890" s="75"/>
      <c r="D890" s="76"/>
      <c r="E890" s="75"/>
    </row>
    <row r="891" spans="2:5" ht="15">
      <c r="B891" s="77"/>
      <c r="C891" s="75"/>
      <c r="D891" s="78"/>
      <c r="E891" s="75"/>
    </row>
    <row r="892" spans="2:5" ht="15">
      <c r="B892" s="30"/>
      <c r="C892" s="75"/>
      <c r="D892" s="76"/>
      <c r="E892" s="75"/>
    </row>
    <row r="893" spans="2:5" ht="15">
      <c r="B893" s="30"/>
      <c r="C893" s="75"/>
      <c r="D893" s="76"/>
      <c r="E893" s="75"/>
    </row>
    <row r="894" spans="2:5" ht="15">
      <c r="B894" s="30"/>
      <c r="C894" s="75"/>
      <c r="D894" s="79"/>
      <c r="E894" s="75"/>
    </row>
    <row r="895" spans="2:5" ht="15">
      <c r="B895" s="30"/>
      <c r="C895" s="75"/>
      <c r="D895" s="76"/>
      <c r="E895" s="75"/>
    </row>
    <row r="896" spans="2:5" ht="15">
      <c r="B896" s="30"/>
      <c r="C896" s="75"/>
      <c r="D896" s="76"/>
      <c r="E896" s="75"/>
    </row>
    <row r="897" spans="2:5" ht="15">
      <c r="B897" s="30"/>
      <c r="C897" s="75"/>
      <c r="D897" s="76"/>
      <c r="E897" s="75"/>
    </row>
    <row r="898" spans="2:5" ht="15">
      <c r="B898" s="30"/>
      <c r="C898" s="75"/>
      <c r="D898" s="76"/>
      <c r="E898" s="75"/>
    </row>
    <row r="899" spans="2:5" ht="15">
      <c r="B899" s="30"/>
      <c r="C899" s="75"/>
      <c r="D899" s="76"/>
      <c r="E899" s="75"/>
    </row>
    <row r="900" spans="2:5" ht="15">
      <c r="B900" s="30"/>
      <c r="C900" s="75"/>
      <c r="D900" s="76"/>
      <c r="E900" s="75"/>
    </row>
    <row r="901" spans="2:5" ht="15">
      <c r="B901" s="30"/>
      <c r="C901" s="75"/>
      <c r="D901" s="76"/>
      <c r="E901" s="75"/>
    </row>
    <row r="902" spans="2:5" ht="15">
      <c r="B902" s="30"/>
      <c r="C902" s="75"/>
      <c r="D902" s="76"/>
      <c r="E902" s="75"/>
    </row>
    <row r="903" spans="2:5" ht="15">
      <c r="B903" s="30"/>
      <c r="C903" s="75"/>
      <c r="D903" s="76"/>
      <c r="E903" s="75"/>
    </row>
    <row r="904" spans="2:5" ht="15">
      <c r="B904" s="30"/>
      <c r="C904" s="75"/>
      <c r="D904" s="76"/>
      <c r="E904" s="75"/>
    </row>
    <row r="905" spans="2:5" ht="15">
      <c r="B905" s="30"/>
      <c r="C905" s="75"/>
      <c r="D905" s="80"/>
      <c r="E905" s="75"/>
    </row>
    <row r="906" spans="2:5" ht="15">
      <c r="B906" s="30"/>
      <c r="C906" s="75"/>
      <c r="D906" s="76"/>
      <c r="E906" s="75"/>
    </row>
    <row r="907" spans="2:5" ht="15">
      <c r="B907" s="30"/>
      <c r="C907" s="75"/>
      <c r="D907" s="76"/>
      <c r="E907" s="75"/>
    </row>
    <row r="908" spans="2:5" ht="15.75" thickBot="1">
      <c r="B908" s="31"/>
      <c r="C908" s="75"/>
      <c r="D908" s="81"/>
      <c r="E908" s="75"/>
    </row>
    <row r="909" spans="2:5" ht="15" thickBot="1">
      <c r="B909" s="82" t="s">
        <v>49</v>
      </c>
      <c r="C909" s="83">
        <f>SUM(C885:C908)</f>
        <v>0</v>
      </c>
      <c r="D909" s="84"/>
      <c r="E909" s="85">
        <f>SUM(E885:E908)</f>
        <v>0</v>
      </c>
    </row>
    <row r="910" spans="2:5" ht="21" thickBot="1">
      <c r="B910" s="82" t="s">
        <v>50</v>
      </c>
      <c r="C910" s="85">
        <f>+C881+C909</f>
        <v>0</v>
      </c>
      <c r="D910" s="84"/>
      <c r="E910" s="86">
        <f>+(C881+C909)-E909</f>
        <v>0</v>
      </c>
    </row>
    <row r="914" spans="2:5" ht="20.25">
      <c r="C914" s="87" t="s">
        <v>35</v>
      </c>
      <c r="E914" s="57">
        <f>E879+1</f>
        <v>42487</v>
      </c>
    </row>
    <row r="915" spans="2:5" ht="15.75" thickBot="1">
      <c r="D915" s="58"/>
      <c r="E915" s="59"/>
    </row>
    <row r="916" spans="2:5" ht="18.75" thickBot="1">
      <c r="B916" s="60" t="s">
        <v>36</v>
      </c>
      <c r="C916" s="61">
        <f>E910</f>
        <v>0</v>
      </c>
      <c r="D916" s="62"/>
      <c r="E916" s="63" t="s">
        <v>37</v>
      </c>
    </row>
    <row r="917" spans="2:5" ht="13.5" thickBot="1">
      <c r="B917" s="64" t="s">
        <v>38</v>
      </c>
      <c r="C917" s="65"/>
      <c r="D917" s="66" t="s">
        <v>39</v>
      </c>
      <c r="E917" s="67"/>
    </row>
    <row r="918" spans="2:5" ht="13.5" thickBot="1">
      <c r="B918" s="68"/>
      <c r="C918" s="69" t="s">
        <v>40</v>
      </c>
      <c r="D918" s="70" t="s">
        <v>41</v>
      </c>
      <c r="E918" s="69"/>
    </row>
    <row r="919" spans="2:5" ht="14.25" thickTop="1" thickBot="1">
      <c r="B919" s="71" t="s">
        <v>41</v>
      </c>
      <c r="C919" s="72"/>
      <c r="D919" s="73"/>
      <c r="E919" s="72"/>
    </row>
    <row r="920" spans="2:5" ht="15">
      <c r="B920" s="74" t="s">
        <v>44</v>
      </c>
      <c r="C920" s="75"/>
      <c r="D920" s="76"/>
      <c r="E920" s="75"/>
    </row>
    <row r="921" spans="2:5" ht="15">
      <c r="B921" s="74" t="s">
        <v>45</v>
      </c>
      <c r="C921" s="75"/>
      <c r="D921" s="76"/>
      <c r="E921" s="75"/>
    </row>
    <row r="922" spans="2:5" ht="15">
      <c r="B922" s="74" t="s">
        <v>46</v>
      </c>
      <c r="C922" s="75"/>
      <c r="D922" s="76"/>
      <c r="E922" s="75"/>
    </row>
    <row r="923" spans="2:5" ht="15">
      <c r="B923" s="74" t="s">
        <v>47</v>
      </c>
      <c r="C923" s="75"/>
      <c r="D923" s="76"/>
      <c r="E923" s="75"/>
    </row>
    <row r="924" spans="2:5" ht="15">
      <c r="B924" s="74" t="s">
        <v>48</v>
      </c>
      <c r="C924" s="75"/>
      <c r="D924" s="76"/>
      <c r="E924" s="75"/>
    </row>
    <row r="925" spans="2:5" ht="15">
      <c r="B925" s="76"/>
      <c r="C925" s="75"/>
      <c r="D925" s="76"/>
      <c r="E925" s="75"/>
    </row>
    <row r="926" spans="2:5" ht="15">
      <c r="B926" s="77"/>
      <c r="C926" s="75"/>
      <c r="D926" s="78"/>
      <c r="E926" s="75"/>
    </row>
    <row r="927" spans="2:5" ht="15">
      <c r="B927" s="30"/>
      <c r="C927" s="75"/>
      <c r="D927" s="76"/>
      <c r="E927" s="75"/>
    </row>
    <row r="928" spans="2:5" ht="15">
      <c r="B928" s="30"/>
      <c r="C928" s="75"/>
      <c r="D928" s="76"/>
      <c r="E928" s="75"/>
    </row>
    <row r="929" spans="2:5" ht="15">
      <c r="B929" s="30"/>
      <c r="C929" s="75"/>
      <c r="D929" s="79"/>
      <c r="E929" s="75"/>
    </row>
    <row r="930" spans="2:5" ht="15">
      <c r="B930" s="30"/>
      <c r="C930" s="75"/>
      <c r="D930" s="76"/>
      <c r="E930" s="75"/>
    </row>
    <row r="931" spans="2:5" ht="15">
      <c r="B931" s="30"/>
      <c r="C931" s="75"/>
      <c r="D931" s="76"/>
      <c r="E931" s="75"/>
    </row>
    <row r="932" spans="2:5" ht="15">
      <c r="B932" s="30"/>
      <c r="C932" s="75"/>
      <c r="D932" s="76"/>
      <c r="E932" s="75"/>
    </row>
    <row r="933" spans="2:5" ht="15">
      <c r="B933" s="30"/>
      <c r="C933" s="75"/>
      <c r="D933" s="76"/>
      <c r="E933" s="75"/>
    </row>
    <row r="934" spans="2:5" ht="15">
      <c r="B934" s="30"/>
      <c r="C934" s="75"/>
      <c r="D934" s="76"/>
      <c r="E934" s="75"/>
    </row>
    <row r="935" spans="2:5" ht="15">
      <c r="B935" s="30"/>
      <c r="C935" s="75"/>
      <c r="D935" s="76"/>
      <c r="E935" s="75"/>
    </row>
    <row r="936" spans="2:5" ht="15">
      <c r="B936" s="30"/>
      <c r="C936" s="75"/>
      <c r="D936" s="76"/>
      <c r="E936" s="75"/>
    </row>
    <row r="937" spans="2:5" ht="15">
      <c r="B937" s="30"/>
      <c r="C937" s="75"/>
      <c r="D937" s="76"/>
      <c r="E937" s="75"/>
    </row>
    <row r="938" spans="2:5" ht="15">
      <c r="B938" s="30"/>
      <c r="C938" s="75"/>
      <c r="D938" s="76"/>
      <c r="E938" s="75"/>
    </row>
    <row r="939" spans="2:5" ht="15">
      <c r="B939" s="30"/>
      <c r="C939" s="75"/>
      <c r="D939" s="76"/>
      <c r="E939" s="75"/>
    </row>
    <row r="940" spans="2:5" ht="15">
      <c r="B940" s="30"/>
      <c r="C940" s="75"/>
      <c r="D940" s="80"/>
      <c r="E940" s="75"/>
    </row>
    <row r="941" spans="2:5" ht="15">
      <c r="B941" s="30"/>
      <c r="C941" s="75"/>
      <c r="D941" s="76"/>
      <c r="E941" s="75"/>
    </row>
    <row r="942" spans="2:5" ht="15">
      <c r="B942" s="30"/>
      <c r="C942" s="75"/>
      <c r="D942" s="76"/>
      <c r="E942" s="75"/>
    </row>
    <row r="943" spans="2:5" ht="15.75" thickBot="1">
      <c r="B943" s="31"/>
      <c r="C943" s="75"/>
      <c r="D943" s="81"/>
      <c r="E943" s="75"/>
    </row>
    <row r="944" spans="2:5" ht="15" thickBot="1">
      <c r="B944" s="82" t="s">
        <v>49</v>
      </c>
      <c r="C944" s="83">
        <f>SUM(C920:C943)</f>
        <v>0</v>
      </c>
      <c r="D944" s="84"/>
      <c r="E944" s="85">
        <f>SUM(E920:E943)</f>
        <v>0</v>
      </c>
    </row>
    <row r="945" spans="2:5" ht="21" thickBot="1">
      <c r="B945" s="82" t="s">
        <v>50</v>
      </c>
      <c r="C945" s="85">
        <f>+C916+C944</f>
        <v>0</v>
      </c>
      <c r="D945" s="84"/>
      <c r="E945" s="86">
        <f>+(C916+C944)-E944</f>
        <v>0</v>
      </c>
    </row>
    <row r="949" spans="2:5" ht="20.25">
      <c r="C949" s="87" t="s">
        <v>35</v>
      </c>
      <c r="E949" s="57">
        <f>E914+1</f>
        <v>42488</v>
      </c>
    </row>
    <row r="950" spans="2:5" ht="15.75" thickBot="1">
      <c r="D950" s="58"/>
      <c r="E950" s="59"/>
    </row>
    <row r="951" spans="2:5" ht="18.75" thickBot="1">
      <c r="B951" s="60" t="s">
        <v>36</v>
      </c>
      <c r="C951" s="61">
        <f>E945</f>
        <v>0</v>
      </c>
      <c r="D951" s="62"/>
      <c r="E951" s="63" t="s">
        <v>37</v>
      </c>
    </row>
    <row r="952" spans="2:5" ht="13.5" thickBot="1">
      <c r="B952" s="64" t="s">
        <v>38</v>
      </c>
      <c r="C952" s="65"/>
      <c r="D952" s="66" t="s">
        <v>39</v>
      </c>
      <c r="E952" s="67"/>
    </row>
    <row r="953" spans="2:5" ht="13.5" thickBot="1">
      <c r="B953" s="68"/>
      <c r="C953" s="69" t="s">
        <v>40</v>
      </c>
      <c r="D953" s="70" t="s">
        <v>41</v>
      </c>
      <c r="E953" s="69"/>
    </row>
    <row r="954" spans="2:5" ht="14.25" thickTop="1" thickBot="1">
      <c r="B954" s="71" t="s">
        <v>41</v>
      </c>
      <c r="C954" s="72"/>
      <c r="D954" s="73"/>
      <c r="E954" s="72"/>
    </row>
    <row r="955" spans="2:5" ht="15">
      <c r="B955" s="74" t="s">
        <v>44</v>
      </c>
      <c r="C955" s="75"/>
      <c r="D955" s="76"/>
      <c r="E955" s="75"/>
    </row>
    <row r="956" spans="2:5" ht="15">
      <c r="B956" s="74" t="s">
        <v>45</v>
      </c>
      <c r="C956" s="75"/>
      <c r="D956" s="76"/>
      <c r="E956" s="75"/>
    </row>
    <row r="957" spans="2:5" ht="15">
      <c r="B957" s="74" t="s">
        <v>46</v>
      </c>
      <c r="C957" s="75"/>
      <c r="D957" s="76"/>
      <c r="E957" s="75"/>
    </row>
    <row r="958" spans="2:5" ht="15">
      <c r="B958" s="74" t="s">
        <v>47</v>
      </c>
      <c r="C958" s="75"/>
      <c r="D958" s="76"/>
      <c r="E958" s="75"/>
    </row>
    <row r="959" spans="2:5" ht="15">
      <c r="B959" s="74" t="s">
        <v>48</v>
      </c>
      <c r="C959" s="75"/>
      <c r="D959" s="76"/>
      <c r="E959" s="75"/>
    </row>
    <row r="960" spans="2:5" ht="15">
      <c r="B960" s="76"/>
      <c r="C960" s="75"/>
      <c r="D960" s="76"/>
      <c r="E960" s="75"/>
    </row>
    <row r="961" spans="2:5" ht="15">
      <c r="B961" s="77"/>
      <c r="C961" s="75"/>
      <c r="D961" s="78"/>
      <c r="E961" s="75"/>
    </row>
    <row r="962" spans="2:5" ht="15">
      <c r="B962" s="30"/>
      <c r="C962" s="75"/>
      <c r="D962" s="76"/>
      <c r="E962" s="75"/>
    </row>
    <row r="963" spans="2:5" ht="15">
      <c r="B963" s="30"/>
      <c r="C963" s="75"/>
      <c r="D963" s="76"/>
      <c r="E963" s="75"/>
    </row>
    <row r="964" spans="2:5" ht="15">
      <c r="B964" s="30"/>
      <c r="C964" s="75"/>
      <c r="D964" s="79"/>
      <c r="E964" s="75"/>
    </row>
    <row r="965" spans="2:5" ht="15">
      <c r="B965" s="30"/>
      <c r="C965" s="75"/>
      <c r="D965" s="76"/>
      <c r="E965" s="75"/>
    </row>
    <row r="966" spans="2:5" ht="15">
      <c r="B966" s="30"/>
      <c r="C966" s="75"/>
      <c r="D966" s="76"/>
      <c r="E966" s="75"/>
    </row>
    <row r="967" spans="2:5" ht="15">
      <c r="B967" s="30"/>
      <c r="C967" s="75"/>
      <c r="D967" s="76"/>
      <c r="E967" s="75"/>
    </row>
    <row r="968" spans="2:5" ht="15">
      <c r="B968" s="30"/>
      <c r="C968" s="75"/>
      <c r="D968" s="76"/>
      <c r="E968" s="75"/>
    </row>
    <row r="969" spans="2:5" ht="15">
      <c r="B969" s="30"/>
      <c r="C969" s="75"/>
      <c r="D969" s="76"/>
      <c r="E969" s="75"/>
    </row>
    <row r="970" spans="2:5" ht="15">
      <c r="B970" s="30"/>
      <c r="C970" s="75"/>
      <c r="D970" s="76"/>
      <c r="E970" s="75"/>
    </row>
    <row r="971" spans="2:5" ht="15">
      <c r="B971" s="30"/>
      <c r="C971" s="75"/>
      <c r="D971" s="76"/>
      <c r="E971" s="75"/>
    </row>
    <row r="972" spans="2:5" ht="15">
      <c r="B972" s="30"/>
      <c r="C972" s="75"/>
      <c r="D972" s="76"/>
      <c r="E972" s="75"/>
    </row>
    <row r="973" spans="2:5" ht="15">
      <c r="B973" s="30"/>
      <c r="C973" s="75"/>
      <c r="D973" s="76"/>
      <c r="E973" s="75"/>
    </row>
    <row r="974" spans="2:5" ht="15">
      <c r="B974" s="30"/>
      <c r="C974" s="75"/>
      <c r="D974" s="76"/>
      <c r="E974" s="75"/>
    </row>
    <row r="975" spans="2:5" ht="15">
      <c r="B975" s="30"/>
      <c r="C975" s="75"/>
      <c r="D975" s="80"/>
      <c r="E975" s="75"/>
    </row>
    <row r="976" spans="2:5" ht="15">
      <c r="B976" s="30"/>
      <c r="C976" s="75"/>
      <c r="D976" s="76"/>
      <c r="E976" s="75"/>
    </row>
    <row r="977" spans="2:5" ht="15">
      <c r="B977" s="30"/>
      <c r="C977" s="75"/>
      <c r="D977" s="76"/>
      <c r="E977" s="75"/>
    </row>
    <row r="978" spans="2:5" ht="15.75" thickBot="1">
      <c r="B978" s="31"/>
      <c r="C978" s="75"/>
      <c r="D978" s="81"/>
      <c r="E978" s="75"/>
    </row>
    <row r="979" spans="2:5" ht="15" thickBot="1">
      <c r="B979" s="82" t="s">
        <v>49</v>
      </c>
      <c r="C979" s="83">
        <f>SUM(C955:C978)</f>
        <v>0</v>
      </c>
      <c r="D979" s="84"/>
      <c r="E979" s="85">
        <f>SUM(E955:E978)</f>
        <v>0</v>
      </c>
    </row>
    <row r="980" spans="2:5" ht="21" thickBot="1">
      <c r="B980" s="82" t="s">
        <v>50</v>
      </c>
      <c r="C980" s="85">
        <f>+C951+C979</f>
        <v>0</v>
      </c>
      <c r="D980" s="84"/>
      <c r="E980" s="86">
        <f>+(C951+C979)-E979</f>
        <v>0</v>
      </c>
    </row>
    <row r="984" spans="2:5" ht="20.25">
      <c r="C984" s="87" t="s">
        <v>35</v>
      </c>
      <c r="E984" s="57">
        <f>E949+1</f>
        <v>42489</v>
      </c>
    </row>
    <row r="985" spans="2:5" ht="15.75" thickBot="1">
      <c r="D985" s="58"/>
      <c r="E985" s="59"/>
    </row>
    <row r="986" spans="2:5" ht="18.75" thickBot="1">
      <c r="B986" s="60" t="s">
        <v>36</v>
      </c>
      <c r="C986" s="61">
        <f>E980</f>
        <v>0</v>
      </c>
      <c r="D986" s="62"/>
      <c r="E986" s="63" t="s">
        <v>37</v>
      </c>
    </row>
    <row r="987" spans="2:5" ht="13.5" thickBot="1">
      <c r="B987" s="64" t="s">
        <v>38</v>
      </c>
      <c r="C987" s="65"/>
      <c r="D987" s="66" t="s">
        <v>39</v>
      </c>
      <c r="E987" s="67"/>
    </row>
    <row r="988" spans="2:5" ht="13.5" thickBot="1">
      <c r="B988" s="68"/>
      <c r="C988" s="69" t="s">
        <v>40</v>
      </c>
      <c r="D988" s="70" t="s">
        <v>41</v>
      </c>
      <c r="E988" s="69"/>
    </row>
    <row r="989" spans="2:5" ht="14.25" thickTop="1" thickBot="1">
      <c r="B989" s="71" t="s">
        <v>41</v>
      </c>
      <c r="C989" s="72"/>
      <c r="D989" s="73"/>
      <c r="E989" s="72"/>
    </row>
    <row r="990" spans="2:5" ht="15">
      <c r="B990" s="74" t="s">
        <v>44</v>
      </c>
      <c r="C990" s="75"/>
      <c r="D990" s="76"/>
      <c r="E990" s="75"/>
    </row>
    <row r="991" spans="2:5" ht="15">
      <c r="B991" s="74" t="s">
        <v>45</v>
      </c>
      <c r="C991" s="111"/>
      <c r="D991" s="76"/>
      <c r="E991" s="75"/>
    </row>
    <row r="992" spans="2:5" ht="15">
      <c r="B992" s="74" t="s">
        <v>46</v>
      </c>
      <c r="C992" s="75"/>
      <c r="D992" s="76"/>
      <c r="E992" s="75"/>
    </row>
    <row r="993" spans="2:5" ht="15">
      <c r="B993" s="74" t="s">
        <v>47</v>
      </c>
      <c r="C993" s="75"/>
      <c r="D993" s="76"/>
      <c r="E993" s="75"/>
    </row>
    <row r="994" spans="2:5" ht="15">
      <c r="B994" s="74" t="s">
        <v>48</v>
      </c>
      <c r="C994" s="75"/>
      <c r="D994" s="76"/>
      <c r="E994" s="75"/>
    </row>
    <row r="995" spans="2:5" ht="15">
      <c r="B995" s="76"/>
      <c r="C995" s="75"/>
      <c r="D995" s="76"/>
      <c r="E995" s="75"/>
    </row>
    <row r="996" spans="2:5" ht="15">
      <c r="B996" s="77"/>
      <c r="C996" s="75"/>
      <c r="D996" s="78"/>
      <c r="E996" s="75"/>
    </row>
    <row r="997" spans="2:5" ht="15">
      <c r="B997" s="30"/>
      <c r="C997" s="75"/>
      <c r="D997" s="76"/>
      <c r="E997" s="75"/>
    </row>
    <row r="998" spans="2:5" ht="15">
      <c r="B998" s="30"/>
      <c r="C998" s="75"/>
      <c r="D998" s="76"/>
      <c r="E998" s="75"/>
    </row>
    <row r="999" spans="2:5" ht="15">
      <c r="B999" s="30"/>
      <c r="C999" s="75"/>
      <c r="D999" s="79"/>
      <c r="E999" s="75"/>
    </row>
    <row r="1000" spans="2:5" ht="15">
      <c r="B1000" s="30"/>
      <c r="C1000" s="75"/>
      <c r="D1000" s="76"/>
      <c r="E1000" s="75"/>
    </row>
    <row r="1001" spans="2:5" ht="15">
      <c r="B1001" s="30"/>
      <c r="C1001" s="75"/>
      <c r="D1001" s="76"/>
      <c r="E1001" s="75"/>
    </row>
    <row r="1002" spans="2:5" ht="15">
      <c r="B1002" s="30"/>
      <c r="C1002" s="75"/>
      <c r="D1002" s="76"/>
      <c r="E1002" s="75"/>
    </row>
    <row r="1003" spans="2:5" ht="15">
      <c r="B1003" s="30"/>
      <c r="C1003" s="75"/>
      <c r="D1003" s="76"/>
      <c r="E1003" s="75"/>
    </row>
    <row r="1004" spans="2:5" ht="15">
      <c r="B1004" s="30"/>
      <c r="C1004" s="75"/>
      <c r="D1004" s="76"/>
      <c r="E1004" s="75"/>
    </row>
    <row r="1005" spans="2:5" ht="15">
      <c r="B1005" s="30"/>
      <c r="C1005" s="75"/>
      <c r="D1005" s="76"/>
      <c r="E1005" s="75"/>
    </row>
    <row r="1006" spans="2:5" ht="15">
      <c r="B1006" s="30"/>
      <c r="C1006" s="75"/>
      <c r="D1006" s="76"/>
      <c r="E1006" s="75"/>
    </row>
    <row r="1007" spans="2:5" ht="15">
      <c r="B1007" s="30"/>
      <c r="C1007" s="75"/>
      <c r="D1007" s="76"/>
      <c r="E1007" s="75"/>
    </row>
    <row r="1008" spans="2:5" ht="15">
      <c r="B1008" s="30"/>
      <c r="C1008" s="75"/>
      <c r="D1008" s="76"/>
      <c r="E1008" s="75"/>
    </row>
    <row r="1009" spans="2:5" ht="15">
      <c r="B1009" s="30"/>
      <c r="C1009" s="75"/>
      <c r="D1009" s="76"/>
      <c r="E1009" s="75"/>
    </row>
    <row r="1010" spans="2:5" ht="15">
      <c r="B1010" s="30"/>
      <c r="C1010" s="75"/>
      <c r="D1010" s="80"/>
      <c r="E1010" s="75"/>
    </row>
    <row r="1011" spans="2:5" ht="15">
      <c r="B1011" s="30"/>
      <c r="C1011" s="75"/>
      <c r="D1011" s="76"/>
      <c r="E1011" s="75"/>
    </row>
    <row r="1012" spans="2:5" ht="15">
      <c r="B1012" s="30"/>
      <c r="C1012" s="75"/>
      <c r="D1012" s="76"/>
      <c r="E1012" s="75"/>
    </row>
    <row r="1013" spans="2:5" ht="15.75" thickBot="1">
      <c r="B1013" s="31"/>
      <c r="C1013" s="75"/>
      <c r="D1013" s="81"/>
      <c r="E1013" s="75"/>
    </row>
    <row r="1014" spans="2:5" ht="15" thickBot="1">
      <c r="B1014" s="82" t="s">
        <v>49</v>
      </c>
      <c r="C1014" s="83">
        <f>SUM(C990:C1013)</f>
        <v>0</v>
      </c>
      <c r="D1014" s="84"/>
      <c r="E1014" s="85">
        <f>SUM(E990:E1013)</f>
        <v>0</v>
      </c>
    </row>
    <row r="1015" spans="2:5" ht="21" thickBot="1">
      <c r="B1015" s="82" t="s">
        <v>50</v>
      </c>
      <c r="C1015" s="85">
        <f>+C986+C1014</f>
        <v>0</v>
      </c>
      <c r="D1015" s="84"/>
      <c r="E1015" s="86">
        <f>+(C986+C1014)-E1014</f>
        <v>0</v>
      </c>
    </row>
    <row r="1019" spans="2:5" ht="20.25">
      <c r="C1019" s="87" t="s">
        <v>35</v>
      </c>
      <c r="E1019" s="57">
        <f>E984+1</f>
        <v>42490</v>
      </c>
    </row>
    <row r="1020" spans="2:5" ht="15.75" thickBot="1">
      <c r="D1020" s="58"/>
      <c r="E1020" s="59"/>
    </row>
    <row r="1021" spans="2:5" ht="18.75" thickBot="1">
      <c r="B1021" s="60" t="s">
        <v>36</v>
      </c>
      <c r="C1021" s="61">
        <f>E1015</f>
        <v>0</v>
      </c>
      <c r="D1021" s="62"/>
      <c r="E1021" s="63" t="s">
        <v>37</v>
      </c>
    </row>
    <row r="1022" spans="2:5" ht="13.5" thickBot="1">
      <c r="B1022" s="64" t="s">
        <v>38</v>
      </c>
      <c r="C1022" s="65"/>
      <c r="D1022" s="66" t="s">
        <v>39</v>
      </c>
      <c r="E1022" s="67"/>
    </row>
    <row r="1023" spans="2:5" ht="13.5" thickBot="1">
      <c r="B1023" s="68"/>
      <c r="C1023" s="69" t="s">
        <v>40</v>
      </c>
      <c r="D1023" s="70" t="s">
        <v>41</v>
      </c>
      <c r="E1023" s="69"/>
    </row>
    <row r="1024" spans="2:5" ht="14.25" thickTop="1" thickBot="1">
      <c r="B1024" s="71" t="s">
        <v>41</v>
      </c>
      <c r="C1024" s="72"/>
      <c r="D1024" s="73"/>
      <c r="E1024" s="72"/>
    </row>
    <row r="1025" spans="2:5" ht="15">
      <c r="B1025" s="74" t="s">
        <v>44</v>
      </c>
      <c r="C1025" s="75"/>
      <c r="D1025" s="76"/>
      <c r="E1025" s="75"/>
    </row>
    <row r="1026" spans="2:5" ht="15">
      <c r="B1026" s="74" t="s">
        <v>45</v>
      </c>
      <c r="C1026" s="75"/>
      <c r="D1026" s="76"/>
      <c r="E1026" s="75"/>
    </row>
    <row r="1027" spans="2:5" ht="15">
      <c r="B1027" s="74" t="s">
        <v>46</v>
      </c>
      <c r="C1027" s="75"/>
      <c r="D1027" s="76"/>
      <c r="E1027" s="75"/>
    </row>
    <row r="1028" spans="2:5" ht="15">
      <c r="B1028" s="74" t="s">
        <v>47</v>
      </c>
      <c r="C1028" s="75"/>
      <c r="D1028" s="76"/>
      <c r="E1028" s="75"/>
    </row>
    <row r="1029" spans="2:5" ht="15">
      <c r="B1029" s="74" t="s">
        <v>48</v>
      </c>
      <c r="C1029" s="75"/>
      <c r="D1029" s="76"/>
      <c r="E1029" s="75"/>
    </row>
    <row r="1030" spans="2:5" ht="15">
      <c r="B1030" s="76"/>
      <c r="C1030" s="75"/>
      <c r="D1030" s="76"/>
      <c r="E1030" s="75"/>
    </row>
    <row r="1031" spans="2:5" ht="15">
      <c r="B1031" s="77"/>
      <c r="C1031" s="75"/>
      <c r="D1031" s="78"/>
      <c r="E1031" s="75"/>
    </row>
    <row r="1032" spans="2:5" ht="15">
      <c r="B1032" s="30"/>
      <c r="C1032" s="75"/>
      <c r="D1032" s="76"/>
      <c r="E1032" s="75"/>
    </row>
    <row r="1033" spans="2:5" ht="15">
      <c r="B1033" s="30"/>
      <c r="C1033" s="75"/>
      <c r="D1033" s="76"/>
      <c r="E1033" s="75"/>
    </row>
    <row r="1034" spans="2:5" ht="15">
      <c r="B1034" s="30"/>
      <c r="C1034" s="75"/>
      <c r="D1034" s="79"/>
      <c r="E1034" s="75"/>
    </row>
    <row r="1035" spans="2:5" ht="15">
      <c r="B1035" s="30"/>
      <c r="C1035" s="75"/>
      <c r="D1035" s="76"/>
      <c r="E1035" s="75"/>
    </row>
    <row r="1036" spans="2:5" ht="15">
      <c r="B1036" s="30"/>
      <c r="C1036" s="75"/>
      <c r="D1036" s="76"/>
      <c r="E1036" s="75"/>
    </row>
    <row r="1037" spans="2:5" ht="15">
      <c r="B1037" s="30"/>
      <c r="C1037" s="75"/>
      <c r="D1037" s="76"/>
      <c r="E1037" s="75"/>
    </row>
    <row r="1038" spans="2:5" ht="15">
      <c r="B1038" s="30"/>
      <c r="C1038" s="75"/>
      <c r="D1038" s="76"/>
      <c r="E1038" s="75"/>
    </row>
    <row r="1039" spans="2:5" ht="15">
      <c r="B1039" s="30"/>
      <c r="C1039" s="75"/>
      <c r="D1039" s="76"/>
      <c r="E1039" s="75"/>
    </row>
    <row r="1040" spans="2:5" ht="15">
      <c r="B1040" s="30"/>
      <c r="C1040" s="75"/>
      <c r="D1040" s="76"/>
      <c r="E1040" s="75"/>
    </row>
    <row r="1041" spans="2:5" ht="15">
      <c r="B1041" s="30"/>
      <c r="C1041" s="75"/>
      <c r="D1041" s="76"/>
      <c r="E1041" s="75"/>
    </row>
    <row r="1042" spans="2:5" ht="15">
      <c r="B1042" s="30"/>
      <c r="C1042" s="75"/>
      <c r="D1042" s="76"/>
      <c r="E1042" s="75"/>
    </row>
    <row r="1043" spans="2:5" ht="15">
      <c r="B1043" s="30"/>
      <c r="C1043" s="75"/>
      <c r="D1043" s="76"/>
      <c r="E1043" s="75"/>
    </row>
    <row r="1044" spans="2:5" ht="15">
      <c r="B1044" s="30"/>
      <c r="C1044" s="75"/>
      <c r="D1044" s="76"/>
      <c r="E1044" s="75"/>
    </row>
    <row r="1045" spans="2:5" ht="15">
      <c r="B1045" s="30"/>
      <c r="C1045" s="75"/>
      <c r="D1045" s="80"/>
      <c r="E1045" s="75"/>
    </row>
    <row r="1046" spans="2:5" ht="15">
      <c r="B1046" s="30"/>
      <c r="C1046" s="75"/>
      <c r="D1046" s="76"/>
      <c r="E1046" s="75"/>
    </row>
    <row r="1047" spans="2:5" ht="15">
      <c r="B1047" s="30"/>
      <c r="C1047" s="75"/>
      <c r="D1047" s="76"/>
      <c r="E1047" s="75"/>
    </row>
    <row r="1048" spans="2:5" ht="15.75" thickBot="1">
      <c r="B1048" s="31"/>
      <c r="C1048" s="75"/>
      <c r="D1048" s="81"/>
      <c r="E1048" s="75"/>
    </row>
    <row r="1049" spans="2:5" ht="15" thickBot="1">
      <c r="B1049" s="82" t="s">
        <v>49</v>
      </c>
      <c r="C1049" s="83">
        <f>SUM(C1025:C1048)</f>
        <v>0</v>
      </c>
      <c r="D1049" s="84"/>
      <c r="E1049" s="85">
        <f>SUM(E1025:E1048)</f>
        <v>0</v>
      </c>
    </row>
    <row r="1050" spans="2:5" ht="21" thickBot="1">
      <c r="B1050" s="82" t="s">
        <v>50</v>
      </c>
      <c r="C1050" s="85">
        <f>+C1021+C1049</f>
        <v>0</v>
      </c>
      <c r="D1050" s="84"/>
      <c r="E1050" s="86">
        <f>+(C1021+C1049)-E1049</f>
        <v>0</v>
      </c>
    </row>
    <row r="1054" spans="2:5" ht="20.25">
      <c r="C1054" s="87" t="s">
        <v>35</v>
      </c>
      <c r="E1054" s="57">
        <f>E1019+1</f>
        <v>42491</v>
      </c>
    </row>
    <row r="1055" spans="2:5" ht="15.75" thickBot="1">
      <c r="D1055" s="58"/>
      <c r="E1055" s="59"/>
    </row>
    <row r="1056" spans="2:5" ht="18.75" thickBot="1">
      <c r="B1056" s="60" t="s">
        <v>36</v>
      </c>
      <c r="C1056" s="61">
        <f>E1050</f>
        <v>0</v>
      </c>
      <c r="D1056" s="62"/>
      <c r="E1056" s="63" t="s">
        <v>37</v>
      </c>
    </row>
    <row r="1057" spans="2:5" ht="13.5" thickBot="1">
      <c r="B1057" s="64" t="s">
        <v>38</v>
      </c>
      <c r="C1057" s="65"/>
      <c r="D1057" s="66" t="s">
        <v>39</v>
      </c>
      <c r="E1057" s="67"/>
    </row>
    <row r="1058" spans="2:5" ht="13.5" thickBot="1">
      <c r="B1058" s="68"/>
      <c r="C1058" s="69" t="s">
        <v>40</v>
      </c>
      <c r="D1058" s="70" t="s">
        <v>41</v>
      </c>
      <c r="E1058" s="69"/>
    </row>
    <row r="1059" spans="2:5" ht="14.25" thickTop="1" thickBot="1">
      <c r="B1059" s="71" t="s">
        <v>41</v>
      </c>
      <c r="C1059" s="72"/>
      <c r="D1059" s="73"/>
      <c r="E1059" s="72"/>
    </row>
    <row r="1060" spans="2:5" ht="15">
      <c r="B1060" s="74" t="s">
        <v>44</v>
      </c>
      <c r="C1060" s="75"/>
      <c r="D1060" s="76"/>
      <c r="E1060" s="75"/>
    </row>
    <row r="1061" spans="2:5" ht="15">
      <c r="B1061" s="74" t="s">
        <v>45</v>
      </c>
      <c r="C1061" s="75"/>
      <c r="D1061" s="76"/>
      <c r="E1061" s="75"/>
    </row>
    <row r="1062" spans="2:5" ht="15">
      <c r="B1062" s="74" t="s">
        <v>46</v>
      </c>
      <c r="C1062" s="75"/>
      <c r="D1062" s="76"/>
      <c r="E1062" s="75"/>
    </row>
    <row r="1063" spans="2:5" ht="15">
      <c r="B1063" s="74" t="s">
        <v>47</v>
      </c>
      <c r="C1063" s="75"/>
      <c r="D1063" s="76"/>
      <c r="E1063" s="75"/>
    </row>
    <row r="1064" spans="2:5" ht="15">
      <c r="B1064" s="74" t="s">
        <v>48</v>
      </c>
      <c r="C1064" s="75"/>
      <c r="D1064" s="76"/>
      <c r="E1064" s="75"/>
    </row>
    <row r="1065" spans="2:5" ht="15">
      <c r="B1065" s="76"/>
      <c r="C1065" s="75"/>
      <c r="D1065" s="76"/>
      <c r="E1065" s="75"/>
    </row>
    <row r="1066" spans="2:5" ht="15">
      <c r="B1066" s="77"/>
      <c r="C1066" s="75"/>
      <c r="D1066" s="78"/>
      <c r="E1066" s="75"/>
    </row>
    <row r="1067" spans="2:5" ht="15">
      <c r="B1067" s="30"/>
      <c r="C1067" s="75"/>
      <c r="D1067" s="76"/>
      <c r="E1067" s="75"/>
    </row>
    <row r="1068" spans="2:5" ht="15">
      <c r="B1068" s="30"/>
      <c r="C1068" s="75"/>
      <c r="D1068" s="76"/>
      <c r="E1068" s="75"/>
    </row>
    <row r="1069" spans="2:5" ht="15">
      <c r="B1069" s="30"/>
      <c r="C1069" s="75"/>
      <c r="D1069" s="79"/>
      <c r="E1069" s="75"/>
    </row>
    <row r="1070" spans="2:5" ht="15">
      <c r="B1070" s="30"/>
      <c r="C1070" s="75"/>
      <c r="D1070" s="76"/>
      <c r="E1070" s="75"/>
    </row>
    <row r="1071" spans="2:5" ht="15">
      <c r="B1071" s="30"/>
      <c r="C1071" s="75"/>
      <c r="D1071" s="76"/>
      <c r="E1071" s="75"/>
    </row>
    <row r="1072" spans="2:5" ht="15">
      <c r="B1072" s="30"/>
      <c r="C1072" s="75"/>
      <c r="D1072" s="76"/>
      <c r="E1072" s="75"/>
    </row>
    <row r="1073" spans="2:5" ht="15">
      <c r="B1073" s="30"/>
      <c r="C1073" s="75"/>
      <c r="D1073" s="76"/>
      <c r="E1073" s="75"/>
    </row>
    <row r="1074" spans="2:5" ht="15">
      <c r="B1074" s="30"/>
      <c r="C1074" s="75"/>
      <c r="D1074" s="76"/>
      <c r="E1074" s="75"/>
    </row>
    <row r="1075" spans="2:5" ht="15">
      <c r="B1075" s="30"/>
      <c r="C1075" s="75"/>
      <c r="D1075" s="76"/>
      <c r="E1075" s="75"/>
    </row>
    <row r="1076" spans="2:5" ht="15">
      <c r="B1076" s="30"/>
      <c r="C1076" s="75"/>
      <c r="D1076" s="76"/>
      <c r="E1076" s="75"/>
    </row>
    <row r="1077" spans="2:5" ht="15">
      <c r="B1077" s="30"/>
      <c r="C1077" s="75"/>
      <c r="D1077" s="76"/>
      <c r="E1077" s="75"/>
    </row>
    <row r="1078" spans="2:5" ht="15">
      <c r="B1078" s="30"/>
      <c r="C1078" s="75"/>
      <c r="D1078" s="76"/>
      <c r="E1078" s="75"/>
    </row>
    <row r="1079" spans="2:5" ht="15">
      <c r="B1079" s="30"/>
      <c r="C1079" s="75"/>
      <c r="D1079" s="76"/>
      <c r="E1079" s="75"/>
    </row>
    <row r="1080" spans="2:5" ht="15">
      <c r="B1080" s="30"/>
      <c r="C1080" s="75"/>
      <c r="D1080" s="80"/>
      <c r="E1080" s="75"/>
    </row>
    <row r="1081" spans="2:5" ht="15">
      <c r="B1081" s="30"/>
      <c r="C1081" s="75"/>
      <c r="D1081" s="76"/>
      <c r="E1081" s="75"/>
    </row>
    <row r="1082" spans="2:5" ht="15">
      <c r="B1082" s="30"/>
      <c r="C1082" s="75"/>
      <c r="D1082" s="76"/>
      <c r="E1082" s="75"/>
    </row>
    <row r="1083" spans="2:5" ht="15.75" thickBot="1">
      <c r="B1083" s="31"/>
      <c r="C1083" s="75"/>
      <c r="D1083" s="81"/>
      <c r="E1083" s="75"/>
    </row>
    <row r="1084" spans="2:5" ht="15" thickBot="1">
      <c r="B1084" s="82" t="s">
        <v>49</v>
      </c>
      <c r="C1084" s="83">
        <f>SUM(C1060:C1083)</f>
        <v>0</v>
      </c>
      <c r="D1084" s="84"/>
      <c r="E1084" s="85">
        <f>SUM(E1060:E1083)</f>
        <v>0</v>
      </c>
    </row>
    <row r="1085" spans="2:5" ht="21" thickBot="1">
      <c r="B1085" s="82" t="s">
        <v>50</v>
      </c>
      <c r="C1085" s="85">
        <f>+C1056+C1084</f>
        <v>0</v>
      </c>
      <c r="D1085" s="84"/>
      <c r="E1085" s="86">
        <f>+(C1056+C1084)-E1084</f>
        <v>0</v>
      </c>
    </row>
  </sheetData>
  <mergeCells count="1">
    <mergeCell ref="B3:D3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Borclar</vt:lpstr>
      <vt:lpstr>Merkez Stok</vt:lpstr>
      <vt:lpstr>Servis 1 Stok</vt:lpstr>
      <vt:lpstr>Servis 2 Stok</vt:lpstr>
      <vt:lpstr>Servis 3 Stok</vt:lpstr>
      <vt:lpstr>Satishlar </vt:lpstr>
      <vt:lpstr>Musteri Borclari</vt:lpstr>
      <vt:lpstr>Kassa mart</vt:lpstr>
      <vt:lpstr>Kassa aprel</vt:lpstr>
    </vt:vector>
  </TitlesOfParts>
  <Company>Home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Baku</cp:lastModifiedBy>
  <cp:revision/>
  <cp:lastPrinted>2016-03-31T11:26:35Z</cp:lastPrinted>
  <dcterms:created xsi:type="dcterms:W3CDTF">2016-03-06T12:20:51Z</dcterms:created>
  <dcterms:modified xsi:type="dcterms:W3CDTF">2018-11-12T20:46:03Z</dcterms:modified>
</cp:coreProperties>
</file>