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issions" sheetId="1" state="visible" r:id="rId2"/>
    <sheet name="Energy" sheetId="2" state="visible" r:id="rId3"/>
    <sheet name="S2 MB sourcing" sheetId="3" state="visible" r:id="rId4"/>
    <sheet name="Energy Utility specific" sheetId="4" state="visible" r:id="rId5"/>
    <sheet name="Validation" sheetId="5" state="visible" r:id="rId6"/>
    <sheet name="Graphs" sheetId="6" state="visible" r:id="rId7"/>
    <sheet name="Fill in values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2" authorId="0">
      <text>
        <r>
          <rPr>
            <sz val="10"/>
            <rFont val="Arial"/>
            <family val="2"/>
            <charset val="1"/>
          </rPr>
          <t xml:space="preserve">Produced both in/outside of the company</t>
        </r>
      </text>
    </comment>
    <comment ref="D13" authorId="0">
      <text>
        <r>
          <rPr>
            <sz val="10"/>
            <rFont val="Arial"/>
            <family val="2"/>
            <charset val="1"/>
          </rPr>
          <t xml:space="preserve">Produced both in/outside of the company</t>
        </r>
      </text>
    </comment>
    <comment ref="D14" authorId="0">
      <text>
        <r>
          <rPr>
            <sz val="10"/>
            <rFont val="Arial"/>
            <family val="2"/>
            <charset val="1"/>
          </rPr>
          <t xml:space="preserve">Produced both in/outside of the company</t>
        </r>
      </text>
    </comment>
  </commentList>
</comments>
</file>

<file path=xl/sharedStrings.xml><?xml version="1.0" encoding="utf-8"?>
<sst xmlns="http://schemas.openxmlformats.org/spreadsheetml/2006/main" count="486" uniqueCount="261">
  <si>
    <t xml:space="preserve">Info</t>
  </si>
  <si>
    <t xml:space="preserve">-</t>
  </si>
  <si>
    <t xml:space="preserve">Base emissions</t>
  </si>
  <si>
    <t xml:space="preserve">Name</t>
  </si>
  <si>
    <t xml:space="preserve">Scope</t>
  </si>
  <si>
    <t xml:space="preserve">S1</t>
  </si>
  <si>
    <t xml:space="preserve">S2 LB</t>
  </si>
  <si>
    <t xml:space="preserve">S2 MB</t>
  </si>
  <si>
    <t xml:space="preserve">S3</t>
  </si>
  <si>
    <t xml:space="preserve">S1+2</t>
  </si>
  <si>
    <t xml:space="preserve">S1+2+3</t>
  </si>
  <si>
    <t xml:space="preserve">Rank</t>
  </si>
  <si>
    <t xml:space="preserve">Emissions (tCO2e)</t>
  </si>
  <si>
    <t xml:space="preserve">Country</t>
  </si>
  <si>
    <t xml:space="preserve">Base year</t>
  </si>
  <si>
    <t xml:space="preserve">Sector</t>
  </si>
  <si>
    <t xml:space="preserve">S2 type</t>
  </si>
  <si>
    <t xml:space="preserve">Industry</t>
  </si>
  <si>
    <t xml:space="preserve">S3 type</t>
  </si>
  <si>
    <t xml:space="preserve">Type</t>
  </si>
  <si>
    <t xml:space="preserve">Completed?</t>
  </si>
  <si>
    <t xml:space="preserve">Emission Targets</t>
  </si>
  <si>
    <t xml:space="preserve">Date Started</t>
  </si>
  <si>
    <t xml:space="preserve">Target</t>
  </si>
  <si>
    <t xml:space="preserve">Start year</t>
  </si>
  <si>
    <t xml:space="preserve">Target year</t>
  </si>
  <si>
    <t xml:space="preserve">tCO2e covered</t>
  </si>
  <si>
    <t xml:space="preserve">% Scope covered</t>
  </si>
  <si>
    <t xml:space="preserve">% reduction </t>
  </si>
  <si>
    <t xml:space="preserve">Initiative Membership</t>
  </si>
  <si>
    <t xml:space="preserve">SBTi status</t>
  </si>
  <si>
    <t xml:space="preserve">SBTi qualification</t>
  </si>
  <si>
    <t xml:space="preserve">Method</t>
  </si>
  <si>
    <t xml:space="preserve">Emissions</t>
  </si>
  <si>
    <t xml:space="preserve">Comments</t>
  </si>
  <si>
    <t xml:space="preserve">Verification</t>
  </si>
  <si>
    <t xml:space="preserve">Data (tCO2e)</t>
  </si>
  <si>
    <t xml:space="preserve">Scope 1</t>
  </si>
  <si>
    <t xml:space="preserve">Scope 2</t>
  </si>
  <si>
    <t xml:space="preserve">Scope 3</t>
  </si>
  <si>
    <t xml:space="preserve">Sources</t>
  </si>
  <si>
    <t xml:space="preserve">S3 total</t>
  </si>
  <si>
    <t xml:space="preserve">Link</t>
  </si>
  <si>
    <t xml:space="preserve">C1 Purchased goods/services</t>
  </si>
  <si>
    <t xml:space="preserve">CDP questionnaire</t>
  </si>
  <si>
    <t xml:space="preserve">https://www.cdp.net/en</t>
  </si>
  <si>
    <t xml:space="preserve">C2 Capital goods</t>
  </si>
  <si>
    <t xml:space="preserve">SBTi database</t>
  </si>
  <si>
    <t xml:space="preserve">https://sciencebasedtargets.org/</t>
  </si>
  <si>
    <t xml:space="preserve">C3 Fuel-and-energy related activities</t>
  </si>
  <si>
    <t xml:space="preserve">RE100 website</t>
  </si>
  <si>
    <t xml:space="preserve">https://www.there100.org/</t>
  </si>
  <si>
    <t xml:space="preserve">C4 Upstream transportation/distribution</t>
  </si>
  <si>
    <t xml:space="preserve">C5 Waste generated in operations</t>
  </si>
  <si>
    <t xml:space="preserve">C6 Business travel</t>
  </si>
  <si>
    <t xml:space="preserve">C7 Employee commuting</t>
  </si>
  <si>
    <t xml:space="preserve">C8 Upstream leased assets</t>
  </si>
  <si>
    <t xml:space="preserve">C9 Downstream transportation/distribution</t>
  </si>
  <si>
    <t xml:space="preserve">C10 Processing of sold products</t>
  </si>
  <si>
    <t xml:space="preserve">C11 Use of sold products</t>
  </si>
  <si>
    <t xml:space="preserve">C12 End-of-life treatment of sold products</t>
  </si>
  <si>
    <t xml:space="preserve">C13 Downstream leased assets</t>
  </si>
  <si>
    <t xml:space="preserve">C14 Franchises</t>
  </si>
  <si>
    <t xml:space="preserve">C15 Investments</t>
  </si>
  <si>
    <t xml:space="preserve">Other (upstream)</t>
  </si>
  <si>
    <t xml:space="preserve">Other (downstream)</t>
  </si>
  <si>
    <t xml:space="preserve">Sector specific</t>
  </si>
  <si>
    <t xml:space="preserve">Renewable electricity targets</t>
  </si>
  <si>
    <t xml:space="preserve">RE % target</t>
  </si>
  <si>
    <t xml:space="preserve">Base T. MWh</t>
  </si>
  <si>
    <t xml:space="preserve">Base % RE</t>
  </si>
  <si>
    <t xml:space="preserve">Check</t>
  </si>
  <si>
    <t xml:space="preserve">Date</t>
  </si>
  <si>
    <t xml:space="preserve">Energy consumption</t>
  </si>
  <si>
    <t xml:space="preserve">Data (MWh)</t>
  </si>
  <si>
    <t xml:space="preserve">Heating Val</t>
  </si>
  <si>
    <t xml:space="preserve">RE100</t>
  </si>
  <si>
    <t xml:space="preserve">Renewable Fuel</t>
  </si>
  <si>
    <t xml:space="preserve">Non-renewable Fuel</t>
  </si>
  <si>
    <t xml:space="preserve">Total Consumed Fuel</t>
  </si>
  <si>
    <t xml:space="preserve">Purchased Renewable Electricity</t>
  </si>
  <si>
    <t xml:space="preserve">Purchased Non-renewable Elec.</t>
  </si>
  <si>
    <t xml:space="preserve">Total Consumed Purchased Elec.</t>
  </si>
  <si>
    <t xml:space="preserve">Purchased Renewable H/S/C</t>
  </si>
  <si>
    <t xml:space="preserve">Purchased Non-renewable H/S/C</t>
  </si>
  <si>
    <t xml:space="preserve">Total Consumed Purchased H/S/C</t>
  </si>
  <si>
    <t xml:space="preserve">Consumed self-gen non-fuel renew</t>
  </si>
  <si>
    <t xml:space="preserve">Total Consumed Renewable Energy</t>
  </si>
  <si>
    <t xml:space="preserve">Total Consumed non-renewable Energy</t>
  </si>
  <si>
    <t xml:space="preserve">Total Consumed Energy</t>
  </si>
  <si>
    <t xml:space="preserve">Electricity generation generic</t>
  </si>
  <si>
    <t xml:space="preserve">Specifics</t>
  </si>
  <si>
    <t xml:space="preserve">Utility?</t>
  </si>
  <si>
    <t xml:space="preserve">Total Gross Elec. Generation</t>
  </si>
  <si>
    <t xml:space="preserve">All sections minus targets are omitted for utilities</t>
  </si>
  <si>
    <t xml:space="preserve">Self-consumed Elec. Generation</t>
  </si>
  <si>
    <t xml:space="preserve">Gross Renewable Elec. Generation</t>
  </si>
  <si>
    <t xml:space="preserve">Self-consumed Renewable Elec. Gen.</t>
  </si>
  <si>
    <t xml:space="preserve">Other energy generation generic (H/S/C)</t>
  </si>
  <si>
    <t xml:space="preserve">Total Gross HSC Generation</t>
  </si>
  <si>
    <t xml:space="preserve">Self-consumed HSC Generation</t>
  </si>
  <si>
    <t xml:space="preserve">Gross Renewable HSC Generation</t>
  </si>
  <si>
    <t xml:space="preserve">Self-consumed HSC Renewable Gen.</t>
  </si>
  <si>
    <t xml:space="preserve">Total S2 MB sourcing</t>
  </si>
  <si>
    <t xml:space="preserve">Totals</t>
  </si>
  <si>
    <t xml:space="preserve">Instrument</t>
  </si>
  <si>
    <t xml:space="preserve">Technology</t>
  </si>
  <si>
    <t xml:space="preserve">MWh</t>
  </si>
  <si>
    <t xml:space="preserve">Total MWh</t>
  </si>
  <si>
    <t xml:space="preserve">Solar</t>
  </si>
  <si>
    <t xml:space="preserve">Wind</t>
  </si>
  <si>
    <t xml:space="preserve">Hydro</t>
  </si>
  <si>
    <t xml:space="preserve">Nuclear</t>
  </si>
  <si>
    <t xml:space="preserve">Biomass</t>
  </si>
  <si>
    <t xml:space="preserve">Other tech</t>
  </si>
  <si>
    <t xml:space="preserve">Check?</t>
  </si>
  <si>
    <t xml:space="preserve">Unspecified</t>
  </si>
  <si>
    <t xml:space="preserve">Nameplate capacity MW</t>
  </si>
  <si>
    <t xml:space="preserve">Absolute Scope 1 emissions</t>
  </si>
  <si>
    <t xml:space="preserve">Coal-hard</t>
  </si>
  <si>
    <t xml:space="preserve">Lignite</t>
  </si>
  <si>
    <t xml:space="preserve">Oil</t>
  </si>
  <si>
    <t xml:space="preserve">Gas</t>
  </si>
  <si>
    <t xml:space="preserve">Waste (non-biomass)</t>
  </si>
  <si>
    <t xml:space="preserve">Geothermal</t>
  </si>
  <si>
    <t xml:space="preserve">Other renewable</t>
  </si>
  <si>
    <t xml:space="preserve">Other non-renewable</t>
  </si>
  <si>
    <t xml:space="preserve">Total</t>
  </si>
  <si>
    <t xml:space="preserve">Gross electricity generation GWh</t>
  </si>
  <si>
    <t xml:space="preserve">Scope 1 emissions intensity (tCO2e/GWh)</t>
  </si>
  <si>
    <t xml:space="preserve">Net electricity generation GWh</t>
  </si>
  <si>
    <t xml:space="preserve">Utilities: Net vs Gross</t>
  </si>
  <si>
    <t xml:space="preserve">Test</t>
  </si>
  <si>
    <t xml:space="preserve">Tech</t>
  </si>
  <si>
    <t xml:space="preserve">Total consumed fuel</t>
  </si>
  <si>
    <t xml:space="preserve">Total purchased electricity</t>
  </si>
  <si>
    <t xml:space="preserve">Total purchased HSC</t>
  </si>
  <si>
    <t xml:space="preserve">Total consumed renewable</t>
  </si>
  <si>
    <t xml:space="preserve">Total consumed non-renewable</t>
  </si>
  <si>
    <t xml:space="preserve">Total consumed energy</t>
  </si>
  <si>
    <t xml:space="preserve">Electricity generation (generic)</t>
  </si>
  <si>
    <t xml:space="preserve">Gross Total &gt;=  self consumed</t>
  </si>
  <si>
    <t xml:space="preserve">Renew &gt;= self consumed renew</t>
  </si>
  <si>
    <t xml:space="preserve">Gross Total &gt;= Renew</t>
  </si>
  <si>
    <t xml:space="preserve">Self consumed &gt;= self cons renew</t>
  </si>
  <si>
    <t xml:space="preserve">Utilities: max generation</t>
  </si>
  <si>
    <t xml:space="preserve">HSC generation (generic)</t>
  </si>
  <si>
    <t xml:space="preserve">Self-consumption vs Total consumption</t>
  </si>
  <si>
    <t xml:space="preserve">Total consumed &gt;= self consumed</t>
  </si>
  <si>
    <t xml:space="preserve">Self nonfuel Re &gt;= self consumed Re</t>
  </si>
  <si>
    <t xml:space="preserve">Total Renew &gt;= self consumed Re</t>
  </si>
  <si>
    <t xml:space="preserve">Scope 2 Market Based Sourcing</t>
  </si>
  <si>
    <t xml:space="preserve">Check instrument?</t>
  </si>
  <si>
    <t xml:space="preserve">Check technology?</t>
  </si>
  <si>
    <t xml:space="preserve">Utilities: capacity threshold</t>
  </si>
  <si>
    <t xml:space="preserve">Threshold MW</t>
  </si>
  <si>
    <t xml:space="preserve">Purchased  &gt;= MB sourcing</t>
  </si>
  <si>
    <t xml:space="preserve">Purchased RE &gt;= MB sourcing</t>
  </si>
  <si>
    <t xml:space="preserve">Scope 1 and Scope 2</t>
  </si>
  <si>
    <t xml:space="preserve">Total Energy</t>
  </si>
  <si>
    <t xml:space="preserve">Energy generation (Generic)</t>
  </si>
  <si>
    <t xml:space="preserve">Sub Energy Consumption</t>
  </si>
  <si>
    <t xml:space="preserve">Scope 2 MB sourced energy</t>
  </si>
  <si>
    <t xml:space="preserve">y/n</t>
  </si>
  <si>
    <t xml:space="preserve">Type S2</t>
  </si>
  <si>
    <t xml:space="preserve">Standard</t>
  </si>
  <si>
    <t xml:space="preserve">SBTi</t>
  </si>
  <si>
    <t xml:space="preserve">type</t>
  </si>
  <si>
    <t xml:space="preserve">Type S3</t>
  </si>
  <si>
    <t xml:space="preserve">Sourcing method</t>
  </si>
  <si>
    <t xml:space="preserve">Target types</t>
  </si>
  <si>
    <t xml:space="preserve">RE100 target</t>
  </si>
  <si>
    <t xml:space="preserve">Heating value</t>
  </si>
  <si>
    <t xml:space="preserve">Sourcing Technology</t>
  </si>
  <si>
    <t xml:space="preserve">yes</t>
  </si>
  <si>
    <t xml:space="preserve">MB</t>
  </si>
  <si>
    <t xml:space="preserve">Country-specific</t>
  </si>
  <si>
    <t xml:space="preserve">target set</t>
  </si>
  <si>
    <t xml:space="preserve">public</t>
  </si>
  <si>
    <t xml:space="preserve">all</t>
  </si>
  <si>
    <t xml:space="preserve">No data given</t>
  </si>
  <si>
    <t xml:space="preserve">Nothing</t>
  </si>
  <si>
    <t xml:space="preserve">Interim 1</t>
  </si>
  <si>
    <t xml:space="preserve">LHV</t>
  </si>
  <si>
    <t xml:space="preserve">no</t>
  </si>
  <si>
    <t xml:space="preserve">LB</t>
  </si>
  <si>
    <t xml:space="preserve">GHG Protocol</t>
  </si>
  <si>
    <t xml:space="preserve">committed</t>
  </si>
  <si>
    <t xml:space="preserve">private</t>
  </si>
  <si>
    <t xml:space="preserve">not given</t>
  </si>
  <si>
    <t xml:space="preserve">No external verification</t>
  </si>
  <si>
    <t xml:space="preserve">PPA direct line</t>
  </si>
  <si>
    <t xml:space="preserve">Scope 2 (location-based)</t>
  </si>
  <si>
    <t xml:space="preserve">Interim 2</t>
  </si>
  <si>
    <t xml:space="preserve">HHV</t>
  </si>
  <si>
    <t xml:space="preserve">GRI</t>
  </si>
  <si>
    <t xml:space="preserve">upstream</t>
  </si>
  <si>
    <t xml:space="preserve">Third party verification</t>
  </si>
  <si>
    <t xml:space="preserve">PPA w/EAC</t>
  </si>
  <si>
    <t xml:space="preserve">Scope 2 (market-based)</t>
  </si>
  <si>
    <t xml:space="preserve">Interim 3</t>
  </si>
  <si>
    <t xml:space="preserve">Unknown</t>
  </si>
  <si>
    <t xml:space="preserve">ISO14064-1</t>
  </si>
  <si>
    <t xml:space="preserve">downstream</t>
  </si>
  <si>
    <t xml:space="preserve">PPA no EAC</t>
  </si>
  <si>
    <t xml:space="preserve">Scope 1+2 (location-based)</t>
  </si>
  <si>
    <t xml:space="preserve">Interim 4</t>
  </si>
  <si>
    <t xml:space="preserve">The Climate Registry (TCR)</t>
  </si>
  <si>
    <t xml:space="preserve">upstream &amp; downstream</t>
  </si>
  <si>
    <t xml:space="preserve">Energy product w/EAC</t>
  </si>
  <si>
    <t xml:space="preserve">Scope 1+2 (market-based)</t>
  </si>
  <si>
    <t xml:space="preserve">Interim 5</t>
  </si>
  <si>
    <t xml:space="preserve">UNEP Guidelines</t>
  </si>
  <si>
    <t xml:space="preserve">Purchased goods &amp; services</t>
  </si>
  <si>
    <t xml:space="preserve">Energy product no EAC</t>
  </si>
  <si>
    <t xml:space="preserve">Scope 1+2 (location-based) +3 (upstream)</t>
  </si>
  <si>
    <t xml:space="preserve">Final</t>
  </si>
  <si>
    <t xml:space="preserve">Other</t>
  </si>
  <si>
    <t xml:space="preserve">Capital goods</t>
  </si>
  <si>
    <t xml:space="preserve">Unbundled EAC</t>
  </si>
  <si>
    <t xml:space="preserve">Scope 1+2 (location-based) +3 (downstream)</t>
  </si>
  <si>
    <t xml:space="preserve">Fuel and energy-related activities</t>
  </si>
  <si>
    <t xml:space="preserve">HSC agreement</t>
  </si>
  <si>
    <t xml:space="preserve">Scope 1+2 (location-based) +3 (upstream &amp; downstream)</t>
  </si>
  <si>
    <t xml:space="preserve">Upstream transportation and distribution</t>
  </si>
  <si>
    <t xml:space="preserve">Grid mix</t>
  </si>
  <si>
    <t xml:space="preserve">Scope 1+2 (market-based) +3 (upstream)</t>
  </si>
  <si>
    <t xml:space="preserve">Waste generated in operations</t>
  </si>
  <si>
    <t xml:space="preserve">Self owned</t>
  </si>
  <si>
    <t xml:space="preserve">Scope 1+2 (market-based) +3 (downstream)</t>
  </si>
  <si>
    <t xml:space="preserve">Business travel</t>
  </si>
  <si>
    <t xml:space="preserve">Scope 1+2 (market-based) +3 (upstream &amp; downstream) </t>
  </si>
  <si>
    <t xml:space="preserve">Employee commuting</t>
  </si>
  <si>
    <t xml:space="preserve">Scope 3 (upstream)</t>
  </si>
  <si>
    <t xml:space="preserve">Upstream leased assets</t>
  </si>
  <si>
    <t xml:space="preserve">Scope 3 (downstream)</t>
  </si>
  <si>
    <t xml:space="preserve">Investments</t>
  </si>
  <si>
    <t xml:space="preserve">Scope 3 (upstream &amp; downstream)</t>
  </si>
  <si>
    <t xml:space="preserve">Downstream transportation and distribution</t>
  </si>
  <si>
    <t xml:space="preserve">Scope 3: Purchased goods and services</t>
  </si>
  <si>
    <t xml:space="preserve">Processing of sold products</t>
  </si>
  <si>
    <t xml:space="preserve">Scope 3: Capital goods</t>
  </si>
  <si>
    <t xml:space="preserve">Use of sold products</t>
  </si>
  <si>
    <t xml:space="preserve">Scope 3: Fuel and energy-related activities (not included in Scopes 1 or 2)</t>
  </si>
  <si>
    <t xml:space="preserve">End-of-life treatment of sold products</t>
  </si>
  <si>
    <t xml:space="preserve">Scope 3: Upstream transportation and distribution</t>
  </si>
  <si>
    <t xml:space="preserve">Downstream leased assets</t>
  </si>
  <si>
    <t xml:space="preserve">Scope 3: Waste generated in operations</t>
  </si>
  <si>
    <t xml:space="preserve">Franchises</t>
  </si>
  <si>
    <t xml:space="preserve">Scope 3: Business travel</t>
  </si>
  <si>
    <t xml:space="preserve">other</t>
  </si>
  <si>
    <t xml:space="preserve">Scope 3: Employee commuting</t>
  </si>
  <si>
    <t xml:space="preserve">Scope 3: Upstream leased assets</t>
  </si>
  <si>
    <t xml:space="preserve">Scope 3: Investments</t>
  </si>
  <si>
    <t xml:space="preserve">Scope 3: Downstream transportation and distribution</t>
  </si>
  <si>
    <t xml:space="preserve">Scope 3: Processing of sold products</t>
  </si>
  <si>
    <t xml:space="preserve">Scope 3: Use of sold products</t>
  </si>
  <si>
    <t xml:space="preserve">Scope 3: End-of-life treatment of sold products</t>
  </si>
  <si>
    <t xml:space="preserve">Scope 3: Downstream leased assets</t>
  </si>
  <si>
    <t xml:space="preserve">Scope 3: Franchises</t>
  </si>
  <si>
    <t xml:space="preserve">Other, please specify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</si>
</sst>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B3B3B3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dotted"/>
      <bottom/>
      <diagonal/>
    </border>
    <border diagonalUp="false" diagonalDown="false">
      <left/>
      <right/>
      <top style="dotted"/>
      <bottom/>
      <diagonal/>
    </border>
    <border diagonalUp="false" diagonalDown="false">
      <left style="thin"/>
      <right/>
      <top/>
      <bottom style="dotted"/>
      <diagonal/>
    </border>
    <border diagonalUp="false" diagonalDown="false">
      <left/>
      <right/>
      <top/>
      <bottom style="dotted"/>
      <diagonal/>
    </border>
    <border diagonalUp="false" diagonalDown="false">
      <left style="thin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 style="thin"/>
      <right/>
      <top style="double"/>
      <bottom style="thin"/>
      <diagonal/>
    </border>
    <border diagonalUp="false" diagonalDown="false">
      <left/>
      <right/>
      <top style="double"/>
      <bottom style="thin"/>
      <diagonal/>
    </border>
    <border diagonalUp="false" diagonalDown="false">
      <left/>
      <right style="thin"/>
      <top style="double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CC"/>
      <rgbColor rgb="FF3366FF"/>
      <rgbColor rgb="FF33CCCC"/>
      <rgbColor rgb="FFAECF00"/>
      <rgbColor rgb="FFFFD320"/>
      <rgbColor rgb="FFFF950E"/>
      <rgbColor rgb="FFFF420E"/>
      <rgbColor rgb="FF666699"/>
      <rgbColor rgb="FFB2B2B2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Total Energy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Energy!$D$22</c:f>
              <c:strCache>
                <c:ptCount val="1"/>
                <c:pt idx="0">
                  <c:v>Total Consumed Renewable Energy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Energy!$E$11:$I$11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Energy!$E$22:$I$22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1"/>
          <c:order val="1"/>
          <c:tx>
            <c:strRef>
              <c:f>Energy!$D$23</c:f>
              <c:strCache>
                <c:ptCount val="1"/>
                <c:pt idx="0">
                  <c:v>Total Consumed non-renewable Energy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Energy!$E$11:$I$11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Energy!$E$23:$I$23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2"/>
          <c:order val="2"/>
          <c:tx>
            <c:strRef>
              <c:f>Energy!$D$24</c:f>
              <c:strCache>
                <c:ptCount val="1"/>
                <c:pt idx="0">
                  <c:v>Total Consumed Energy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Energy!$E$11:$I$11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Energy!$E$24:$I$24</c:f>
              <c:numCache>
                <c:formatCode>General</c:formatCode>
                <c:ptCount val="5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0790748"/>
        <c:axId val="31499871"/>
      </c:lineChart>
      <c:catAx>
        <c:axId val="107907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year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499871"/>
        <c:crosses val="autoZero"/>
        <c:auto val="1"/>
        <c:lblAlgn val="ctr"/>
        <c:lblOffset val="100"/>
        <c:noMultiLvlLbl val="0"/>
      </c:catAx>
      <c:valAx>
        <c:axId val="3149987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MWh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79074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Energy generation (Generic)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Energy!$D$28</c:f>
              <c:strCache>
                <c:ptCount val="1"/>
                <c:pt idx="0">
                  <c:v>Total Gross Elec. Generation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Energy!$E$27:$I$27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Energy!$E$28:$I$28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1"/>
          <c:order val="1"/>
          <c:tx>
            <c:strRef>
              <c:f>Energy!$D$30</c:f>
              <c:strCache>
                <c:ptCount val="1"/>
                <c:pt idx="0">
                  <c:v>Gross Renewable Elec. Generation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Energy!$E$27:$I$27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Energy!$E$30:$I$30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2"/>
          <c:order val="2"/>
          <c:tx>
            <c:strRef>
              <c:f>Energy!$D$34</c:f>
              <c:strCache>
                <c:ptCount val="1"/>
                <c:pt idx="0">
                  <c:v>Total Gross HSC Generation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Energy!$E$27:$I$27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Energy!$E$34:$I$34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Energy!$D$36</c:f>
              <c:strCache>
                <c:ptCount val="1"/>
                <c:pt idx="0">
                  <c:v>Gross Renewable HSC Generation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Energy!$E$27:$I$27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Energy!$E$36:$I$36</c:f>
              <c:numCache>
                <c:formatCode>General</c:formatCode>
                <c:ptCount val="5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5832151"/>
        <c:axId val="77771270"/>
      </c:lineChart>
      <c:catAx>
        <c:axId val="958321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year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771270"/>
        <c:crosses val="autoZero"/>
        <c:auto val="1"/>
        <c:lblAlgn val="ctr"/>
        <c:lblOffset val="100"/>
        <c:noMultiLvlLbl val="0"/>
      </c:catAx>
      <c:valAx>
        <c:axId val="7777127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tCO2e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83215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Scope 2 MB sourced energy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'S2 MB sourcing'!$P$3</c:f>
              <c:strCache>
                <c:ptCount val="1"/>
                <c:pt idx="0">
                  <c:v>Total MWh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'S2 MB sourcing'!$Q$2:$U$2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'S2 MB sourcing'!$Q$3:$U$3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133339"/>
        <c:axId val="31854545"/>
      </c:lineChart>
      <c:catAx>
        <c:axId val="11333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year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854545"/>
        <c:crosses val="autoZero"/>
        <c:auto val="1"/>
        <c:lblAlgn val="ctr"/>
        <c:lblOffset val="100"/>
        <c:noMultiLvlLbl val="0"/>
      </c:catAx>
      <c:valAx>
        <c:axId val="318545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MWh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333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Emissions S1+2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Emissions!$D$19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Emissions!$E$18:$I$18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Emissions!$E$19:$I$19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1"/>
          <c:order val="1"/>
          <c:tx>
            <c:strRef>
              <c:f>Emissions!$D$20</c:f>
              <c:strCache>
                <c:ptCount val="1"/>
                <c:pt idx="0">
                  <c:v>S2 LB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Emissions!$E$18:$I$18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Emissions!$E$20:$I$20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2"/>
          <c:order val="2"/>
          <c:tx>
            <c:strRef>
              <c:f>Emissions!$D$21</c:f>
              <c:strCache>
                <c:ptCount val="1"/>
                <c:pt idx="0">
                  <c:v>S2 MB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Emissions!$E$18:$I$18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Emissions!$E$21:$I$21</c:f>
              <c:numCache>
                <c:formatCode>General</c:formatCode>
                <c:ptCount val="5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7955734"/>
        <c:axId val="11082071"/>
      </c:lineChart>
      <c:catAx>
        <c:axId val="279557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year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082071"/>
        <c:crosses val="autoZero"/>
        <c:auto val="1"/>
        <c:lblAlgn val="ctr"/>
        <c:lblOffset val="100"/>
        <c:noMultiLvlLbl val="0"/>
      </c:catAx>
      <c:valAx>
        <c:axId val="1108207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tCO2e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95573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Scope 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Emissions!$D$23</c:f>
              <c:strCache>
                <c:ptCount val="1"/>
                <c:pt idx="0">
                  <c:v>S3 total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Emissions!$E$18:$I$18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Emissions!$E$23:$I$23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Emissions!$D$24</c:f>
              <c:strCache>
                <c:ptCount val="1"/>
                <c:pt idx="0">
                  <c:v>C1 Purchased goods/services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Emissions!$E$18:$I$18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Emissions!$E$24:$I$24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2"/>
          <c:order val="2"/>
          <c:tx>
            <c:strRef>
              <c:f>Emissions!$D$25</c:f>
              <c:strCache>
                <c:ptCount val="1"/>
                <c:pt idx="0">
                  <c:v>C2 Capital goods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Emissions!$E$18:$I$18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Emissions!$E$25:$I$25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Emissions!$D$26</c:f>
              <c:strCache>
                <c:ptCount val="1"/>
                <c:pt idx="0">
                  <c:v>C3 Fuel-and-energy related activities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Emissions!$E$18:$I$18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Emissions!$E$26:$I$26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4"/>
          <c:order val="4"/>
          <c:tx>
            <c:strRef>
              <c:f>Emissions!$D$27</c:f>
              <c:strCache>
                <c:ptCount val="1"/>
                <c:pt idx="0">
                  <c:v>C4 Upstream transportation/distribution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Emissions!$E$18:$I$18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Emissions!$E$27:$I$27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5"/>
          <c:order val="5"/>
          <c:tx>
            <c:strRef>
              <c:f>Emissions!$D$28</c:f>
              <c:strCache>
                <c:ptCount val="1"/>
                <c:pt idx="0">
                  <c:v>C5 Waste generated in operations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Emissions!$E$18:$I$18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Emissions!$E$28:$I$28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Emissions!$D$29</c:f>
              <c:strCache>
                <c:ptCount val="1"/>
                <c:pt idx="0">
                  <c:v>C6 Business travel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Emissions!$E$18:$I$18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Emissions!$E$29:$I$29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7"/>
          <c:order val="7"/>
          <c:tx>
            <c:strRef>
              <c:f>Emissions!$D$30</c:f>
              <c:strCache>
                <c:ptCount val="1"/>
                <c:pt idx="0">
                  <c:v>C7 Employee commuting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Emissions!$E$18:$I$18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Emissions!$E$30:$I$30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8"/>
          <c:order val="8"/>
          <c:tx>
            <c:strRef>
              <c:f>Emissions!$D$31</c:f>
              <c:strCache>
                <c:ptCount val="1"/>
                <c:pt idx="0">
                  <c:v>C8 Upstream leased assets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Emissions!$E$18:$I$18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Emissions!$E$31:$I$31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9"/>
          <c:order val="9"/>
          <c:tx>
            <c:strRef>
              <c:f>Emissions!$D$32</c:f>
              <c:strCache>
                <c:ptCount val="1"/>
                <c:pt idx="0">
                  <c:v>C9 Downstream transportation/distribution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Emissions!$E$18:$I$18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Emissions!$E$32:$I$32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10"/>
          <c:order val="10"/>
          <c:tx>
            <c:strRef>
              <c:f>Emissions!$D$33</c:f>
              <c:strCache>
                <c:ptCount val="1"/>
                <c:pt idx="0">
                  <c:v>C10 Processing of sold products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Emissions!$E$18:$I$18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Emissions!$E$33:$I$33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11"/>
          <c:order val="11"/>
          <c:tx>
            <c:strRef>
              <c:f>Emissions!$D$34</c:f>
              <c:strCache>
                <c:ptCount val="1"/>
                <c:pt idx="0">
                  <c:v>C11 Use of sold products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Emissions!$E$18:$I$18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Emissions!$E$34:$I$34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12"/>
          <c:order val="12"/>
          <c:tx>
            <c:strRef>
              <c:f>Emissions!$D$35</c:f>
              <c:strCache>
                <c:ptCount val="1"/>
                <c:pt idx="0">
                  <c:v>C12 End-of-life treatment of sold products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Emissions!$E$18:$I$18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Emissions!$E$35:$I$35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13"/>
          <c:order val="13"/>
          <c:tx>
            <c:strRef>
              <c:f>Emissions!$D$36</c:f>
              <c:strCache>
                <c:ptCount val="1"/>
                <c:pt idx="0">
                  <c:v>C13 Downstream leased assets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Emissions!$E$18:$I$18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Emissions!$E$36:$I$36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14"/>
          <c:order val="14"/>
          <c:tx>
            <c:strRef>
              <c:f>Emissions!$D$37</c:f>
              <c:strCache>
                <c:ptCount val="1"/>
                <c:pt idx="0">
                  <c:v>C14 Franchises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Emissions!$E$18:$I$18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Emissions!$E$37:$I$37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15"/>
          <c:order val="15"/>
          <c:tx>
            <c:strRef>
              <c:f>Emissions!$D$38</c:f>
              <c:strCache>
                <c:ptCount val="1"/>
                <c:pt idx="0">
                  <c:v>C15 Investments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Emissions!$E$18:$I$18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Emissions!$E$38:$I$38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16"/>
          <c:order val="16"/>
          <c:tx>
            <c:strRef>
              <c:f>Emissions!$D$39</c:f>
              <c:strCache>
                <c:ptCount val="1"/>
                <c:pt idx="0">
                  <c:v>Other (upstream)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4b1f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Emissions!$E$18:$I$18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Emissions!$E$39:$I$39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17"/>
          <c:order val="17"/>
          <c:tx>
            <c:strRef>
              <c:f>Emissions!$D$40</c:f>
              <c:strCache>
                <c:ptCount val="1"/>
                <c:pt idx="0">
                  <c:v>Other (downstream)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Emissions!$E$18:$I$18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Emissions!$E$40:$I$40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18"/>
          <c:order val="18"/>
          <c:tx>
            <c:strRef>
              <c:f>Emissions!$D$41</c:f>
              <c:strCache>
                <c:ptCount val="1"/>
                <c:pt idx="0">
                  <c:v>Sector specific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c5000b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Emissions!$E$18:$I$18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Emissions!$E$41:$I$41</c:f>
              <c:numCache>
                <c:formatCode>General</c:formatCode>
                <c:ptCount val="5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5887360"/>
        <c:axId val="36415584"/>
      </c:lineChart>
      <c:catAx>
        <c:axId val="658873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year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415584"/>
        <c:crosses val="autoZero"/>
        <c:auto val="1"/>
        <c:lblAlgn val="ctr"/>
        <c:lblOffset val="100"/>
        <c:noMultiLvlLbl val="0"/>
      </c:catAx>
      <c:valAx>
        <c:axId val="3641558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tCO2e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88736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Sub Energy Consumption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Energy!$D$14</c:f>
              <c:strCache>
                <c:ptCount val="1"/>
                <c:pt idx="0">
                  <c:v>Total Consumed Fuel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Energy!$E$11:$I$11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Energy!$E$14:$I$14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1"/>
          <c:order val="1"/>
          <c:tx>
            <c:strRef>
              <c:f>Energy!$D$17</c:f>
              <c:strCache>
                <c:ptCount val="1"/>
                <c:pt idx="0">
                  <c:v>Total Consumed Purchased Elec.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Energy!$E$11:$I$11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Energy!$E$17:$I$17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2"/>
          <c:order val="2"/>
          <c:tx>
            <c:strRef>
              <c:f>Energy!$D$20</c:f>
              <c:strCache>
                <c:ptCount val="1"/>
                <c:pt idx="0">
                  <c:v>Total Consumed Purchased H/S/C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Energy!$E$11:$I$11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Energy!$E$20:$I$20</c:f>
              <c:numCache>
                <c:formatCode>General</c:formatCode>
                <c:ptCount val="5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9400537"/>
        <c:axId val="79646871"/>
      </c:lineChart>
      <c:catAx>
        <c:axId val="694005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year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646871"/>
        <c:crosses val="autoZero"/>
        <c:auto val="1"/>
        <c:lblAlgn val="ctr"/>
        <c:lblOffset val="100"/>
        <c:noMultiLvlLbl val="0"/>
      </c:catAx>
      <c:valAx>
        <c:axId val="7964687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MWh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4005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16920</xdr:rowOff>
    </xdr:from>
    <xdr:to>
      <xdr:col>5</xdr:col>
      <xdr:colOff>753840</xdr:colOff>
      <xdr:row>17</xdr:row>
      <xdr:rowOff>124200</xdr:rowOff>
    </xdr:to>
    <xdr:graphicFrame>
      <xdr:nvGraphicFramePr>
        <xdr:cNvPr id="0" name=""/>
        <xdr:cNvGraphicFramePr/>
      </xdr:nvGraphicFramePr>
      <xdr:xfrm>
        <a:off x="0" y="179640"/>
        <a:ext cx="4871880" cy="270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19</xdr:row>
      <xdr:rowOff>9720</xdr:rowOff>
    </xdr:from>
    <xdr:to>
      <xdr:col>6</xdr:col>
      <xdr:colOff>12960</xdr:colOff>
      <xdr:row>35</xdr:row>
      <xdr:rowOff>159480</xdr:rowOff>
    </xdr:to>
    <xdr:graphicFrame>
      <xdr:nvGraphicFramePr>
        <xdr:cNvPr id="1" name=""/>
        <xdr:cNvGraphicFramePr/>
      </xdr:nvGraphicFramePr>
      <xdr:xfrm>
        <a:off x="0" y="3098520"/>
        <a:ext cx="4954680" cy="275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9360</xdr:colOff>
      <xdr:row>19</xdr:row>
      <xdr:rowOff>8640</xdr:rowOff>
    </xdr:from>
    <xdr:to>
      <xdr:col>11</xdr:col>
      <xdr:colOff>783720</xdr:colOff>
      <xdr:row>35</xdr:row>
      <xdr:rowOff>110520</xdr:rowOff>
    </xdr:to>
    <xdr:graphicFrame>
      <xdr:nvGraphicFramePr>
        <xdr:cNvPr id="2" name=""/>
        <xdr:cNvGraphicFramePr/>
      </xdr:nvGraphicFramePr>
      <xdr:xfrm>
        <a:off x="4951080" y="3097440"/>
        <a:ext cx="4892040" cy="270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360</xdr:colOff>
      <xdr:row>1</xdr:row>
      <xdr:rowOff>9720</xdr:rowOff>
    </xdr:from>
    <xdr:to>
      <xdr:col>11</xdr:col>
      <xdr:colOff>774720</xdr:colOff>
      <xdr:row>17</xdr:row>
      <xdr:rowOff>130680</xdr:rowOff>
    </xdr:to>
    <xdr:graphicFrame>
      <xdr:nvGraphicFramePr>
        <xdr:cNvPr id="3" name=""/>
        <xdr:cNvGraphicFramePr/>
      </xdr:nvGraphicFramePr>
      <xdr:xfrm>
        <a:off x="4942080" y="172440"/>
        <a:ext cx="4892040" cy="272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3960</xdr:colOff>
      <xdr:row>1</xdr:row>
      <xdr:rowOff>0</xdr:rowOff>
    </xdr:from>
    <xdr:to>
      <xdr:col>17</xdr:col>
      <xdr:colOff>788040</xdr:colOff>
      <xdr:row>17</xdr:row>
      <xdr:rowOff>123120</xdr:rowOff>
    </xdr:to>
    <xdr:graphicFrame>
      <xdr:nvGraphicFramePr>
        <xdr:cNvPr id="4" name=""/>
        <xdr:cNvGraphicFramePr/>
      </xdr:nvGraphicFramePr>
      <xdr:xfrm>
        <a:off x="9887040" y="162720"/>
        <a:ext cx="4902120" cy="272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794160</xdr:colOff>
      <xdr:row>19</xdr:row>
      <xdr:rowOff>19080</xdr:rowOff>
    </xdr:from>
    <xdr:to>
      <xdr:col>17</xdr:col>
      <xdr:colOff>781560</xdr:colOff>
      <xdr:row>35</xdr:row>
      <xdr:rowOff>92520</xdr:rowOff>
    </xdr:to>
    <xdr:graphicFrame>
      <xdr:nvGraphicFramePr>
        <xdr:cNvPr id="5" name=""/>
        <xdr:cNvGraphicFramePr/>
      </xdr:nvGraphicFramePr>
      <xdr:xfrm>
        <a:off x="9853560" y="3107880"/>
        <a:ext cx="4929120" cy="267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dp.net/en" TargetMode="External"/><Relationship Id="rId2" Type="http://schemas.openxmlformats.org/officeDocument/2006/relationships/hyperlink" Target="https://sciencebasedtargets.org/" TargetMode="External"/><Relationship Id="rId3" Type="http://schemas.openxmlformats.org/officeDocument/2006/relationships/hyperlink" Target="https://www.there100.org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ColWidth="12.40625" defaultRowHeight="12.8" zeroHeight="false" outlineLevelRow="0" outlineLevelCol="0"/>
  <cols>
    <col collapsed="false" customWidth="true" hidden="false" outlineLevel="0" max="1" min="1" style="0" width="17.18"/>
    <col collapsed="false" customWidth="true" hidden="false" outlineLevel="0" max="2" min="2" style="0" width="23.11"/>
    <col collapsed="false" customWidth="true" hidden="false" outlineLevel="0" max="4" min="4" style="0" width="42"/>
    <col collapsed="false" customWidth="true" hidden="false" outlineLevel="0" max="8" min="8" style="0" width="14.08"/>
    <col collapsed="false" customWidth="true" hidden="false" outlineLevel="0" max="9" min="9" style="0" width="15.88"/>
    <col collapsed="false" customWidth="true" hidden="false" outlineLevel="0" max="12" min="12" style="0" width="13.39"/>
  </cols>
  <sheetData>
    <row r="1" customFormat="false" ht="15" hidden="false" customHeight="false" outlineLevel="0" collapsed="false">
      <c r="A1" s="1" t="s">
        <v>0</v>
      </c>
      <c r="B1" s="1"/>
      <c r="C1" s="2" t="s">
        <v>1</v>
      </c>
      <c r="D1" s="1" t="s">
        <v>2</v>
      </c>
      <c r="E1" s="1"/>
      <c r="F1" s="1"/>
      <c r="G1" s="1"/>
      <c r="H1" s="1"/>
      <c r="I1" s="1"/>
      <c r="J1" s="1"/>
    </row>
    <row r="2" customFormat="false" ht="12.8" hidden="false" customHeight="false" outlineLevel="0" collapsed="false">
      <c r="A2" s="3" t="s">
        <v>3</v>
      </c>
      <c r="B2" s="4"/>
      <c r="C2" s="2" t="s">
        <v>1</v>
      </c>
      <c r="D2" s="3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</row>
    <row r="3" customFormat="false" ht="12.8" hidden="false" customHeight="false" outlineLevel="0" collapsed="false">
      <c r="A3" s="3" t="s">
        <v>11</v>
      </c>
      <c r="B3" s="4"/>
      <c r="C3" s="2" t="s">
        <v>1</v>
      </c>
      <c r="D3" s="3" t="s">
        <v>12</v>
      </c>
      <c r="J3" s="4"/>
    </row>
    <row r="4" customFormat="false" ht="12.8" hidden="false" customHeight="false" outlineLevel="0" collapsed="false">
      <c r="A4" s="3" t="s">
        <v>13</v>
      </c>
      <c r="B4" s="4"/>
      <c r="C4" s="2" t="s">
        <v>1</v>
      </c>
      <c r="D4" s="3" t="s">
        <v>14</v>
      </c>
      <c r="J4" s="4"/>
    </row>
    <row r="5" customFormat="false" ht="12.8" hidden="false" customHeight="false" outlineLevel="0" collapsed="false">
      <c r="A5" s="3" t="s">
        <v>15</v>
      </c>
      <c r="B5" s="4"/>
      <c r="C5" s="2" t="s">
        <v>1</v>
      </c>
      <c r="D5" s="3" t="s">
        <v>16</v>
      </c>
      <c r="E5" s="7"/>
      <c r="F5" s="7"/>
      <c r="G5" s="7"/>
      <c r="H5" s="7"/>
      <c r="J5" s="4"/>
    </row>
    <row r="6" customFormat="false" ht="12.8" hidden="false" customHeight="false" outlineLevel="0" collapsed="false">
      <c r="A6" s="3" t="s">
        <v>17</v>
      </c>
      <c r="B6" s="4"/>
      <c r="C6" s="2" t="s">
        <v>1</v>
      </c>
      <c r="D6" s="8" t="s">
        <v>18</v>
      </c>
      <c r="E6" s="9"/>
      <c r="F6" s="9"/>
      <c r="G6" s="9"/>
      <c r="H6" s="10"/>
      <c r="I6" s="9"/>
      <c r="J6" s="11"/>
    </row>
    <row r="7" customFormat="false" ht="12.8" hidden="false" customHeight="false" outlineLevel="0" collapsed="false">
      <c r="A7" s="3" t="s">
        <v>19</v>
      </c>
      <c r="B7" s="4"/>
      <c r="C7" s="2" t="s">
        <v>1</v>
      </c>
    </row>
    <row r="8" customFormat="false" ht="15" hidden="false" customHeight="false" outlineLevel="0" collapsed="false">
      <c r="A8" s="3" t="s">
        <v>20</v>
      </c>
      <c r="B8" s="4"/>
      <c r="C8" s="2" t="s">
        <v>1</v>
      </c>
      <c r="D8" s="1" t="s">
        <v>21</v>
      </c>
      <c r="E8" s="1"/>
      <c r="F8" s="1"/>
      <c r="G8" s="1"/>
      <c r="H8" s="1"/>
      <c r="I8" s="1"/>
      <c r="J8" s="1"/>
      <c r="K8" s="1"/>
    </row>
    <row r="9" customFormat="false" ht="12.8" hidden="false" customHeight="false" outlineLevel="0" collapsed="false">
      <c r="A9" s="8" t="s">
        <v>22</v>
      </c>
      <c r="B9" s="12"/>
      <c r="C9" s="2" t="s">
        <v>1</v>
      </c>
      <c r="D9" s="3" t="s">
        <v>23</v>
      </c>
      <c r="E9" s="5" t="s">
        <v>24</v>
      </c>
      <c r="F9" s="5" t="s">
        <v>14</v>
      </c>
      <c r="G9" s="5" t="s">
        <v>25</v>
      </c>
      <c r="H9" s="5" t="s">
        <v>26</v>
      </c>
      <c r="I9" s="5" t="s">
        <v>27</v>
      </c>
      <c r="J9" s="5" t="s">
        <v>28</v>
      </c>
      <c r="K9" s="6" t="s">
        <v>4</v>
      </c>
    </row>
    <row r="10" customFormat="false" ht="12.8" hidden="false" customHeight="false" outlineLevel="0" collapsed="false">
      <c r="C10" s="2" t="s">
        <v>1</v>
      </c>
      <c r="D10" s="13"/>
      <c r="I10" s="14"/>
      <c r="J10" s="14"/>
      <c r="K10" s="15"/>
    </row>
    <row r="11" customFormat="false" ht="15" hidden="false" customHeight="false" outlineLevel="0" collapsed="false">
      <c r="A11" s="1" t="s">
        <v>29</v>
      </c>
      <c r="B11" s="1"/>
      <c r="C11" s="2" t="s">
        <v>1</v>
      </c>
      <c r="D11" s="13"/>
      <c r="I11" s="14"/>
      <c r="J11" s="14"/>
      <c r="K11" s="15"/>
    </row>
    <row r="12" customFormat="false" ht="12.8" hidden="false" customHeight="false" outlineLevel="0" collapsed="false">
      <c r="A12" s="3" t="s">
        <v>30</v>
      </c>
      <c r="B12" s="4"/>
      <c r="C12" s="2" t="s">
        <v>1</v>
      </c>
      <c r="D12" s="13"/>
      <c r="I12" s="14"/>
      <c r="J12" s="14"/>
      <c r="K12" s="15"/>
    </row>
    <row r="13" customFormat="false" ht="12.8" hidden="false" customHeight="false" outlineLevel="0" collapsed="false">
      <c r="A13" s="8" t="s">
        <v>31</v>
      </c>
      <c r="B13" s="11"/>
      <c r="C13" s="2" t="s">
        <v>1</v>
      </c>
      <c r="D13" s="13"/>
      <c r="I13" s="14"/>
      <c r="J13" s="14"/>
      <c r="K13" s="15"/>
    </row>
    <row r="14" customFormat="false" ht="12.8" hidden="false" customHeight="false" outlineLevel="0" collapsed="false">
      <c r="C14" s="2" t="s">
        <v>1</v>
      </c>
      <c r="D14" s="13"/>
      <c r="I14" s="14"/>
      <c r="J14" s="14"/>
      <c r="K14" s="15"/>
    </row>
    <row r="15" customFormat="false" ht="15" hidden="false" customHeight="false" outlineLevel="0" collapsed="false">
      <c r="A15" s="1" t="s">
        <v>32</v>
      </c>
      <c r="B15" s="1"/>
      <c r="C15" s="2" t="s">
        <v>1</v>
      </c>
      <c r="D15" s="16"/>
      <c r="E15" s="10"/>
      <c r="F15" s="10"/>
      <c r="G15" s="10"/>
      <c r="H15" s="10"/>
      <c r="I15" s="17"/>
      <c r="J15" s="17"/>
      <c r="K15" s="10"/>
    </row>
    <row r="16" customFormat="false" ht="12.8" hidden="false" customHeight="false" outlineLevel="0" collapsed="false">
      <c r="A16" s="8" t="s">
        <v>33</v>
      </c>
      <c r="B16" s="11"/>
      <c r="C16" s="2" t="s">
        <v>1</v>
      </c>
    </row>
    <row r="17" customFormat="false" ht="15" hidden="false" customHeight="false" outlineLevel="0" collapsed="false">
      <c r="C17" s="2" t="s">
        <v>1</v>
      </c>
      <c r="D17" s="1" t="s">
        <v>33</v>
      </c>
      <c r="E17" s="1"/>
      <c r="F17" s="1"/>
      <c r="G17" s="1"/>
      <c r="H17" s="1"/>
      <c r="I17" s="1"/>
      <c r="J17" s="1"/>
      <c r="L17" s="1" t="s">
        <v>34</v>
      </c>
      <c r="M17" s="1"/>
      <c r="N17" s="1"/>
    </row>
    <row r="18" customFormat="false" ht="15" hidden="false" customHeight="false" outlineLevel="0" collapsed="false">
      <c r="A18" s="1" t="s">
        <v>35</v>
      </c>
      <c r="B18" s="1"/>
      <c r="C18" s="2" t="s">
        <v>1</v>
      </c>
      <c r="D18" s="3" t="s">
        <v>36</v>
      </c>
      <c r="E18" s="5" t="n">
        <v>2015</v>
      </c>
      <c r="F18" s="5" t="n">
        <v>2016</v>
      </c>
      <c r="G18" s="5" t="n">
        <v>2017</v>
      </c>
      <c r="H18" s="5" t="n">
        <v>2018</v>
      </c>
      <c r="I18" s="5" t="n">
        <v>2019</v>
      </c>
      <c r="J18" s="6" t="s">
        <v>16</v>
      </c>
      <c r="L18" s="18"/>
      <c r="M18" s="18"/>
      <c r="N18" s="18"/>
    </row>
    <row r="19" customFormat="false" ht="12.8" hidden="false" customHeight="false" outlineLevel="0" collapsed="false">
      <c r="A19" s="3" t="s">
        <v>37</v>
      </c>
      <c r="B19" s="4"/>
      <c r="C19" s="2" t="s">
        <v>1</v>
      </c>
      <c r="D19" s="3" t="s">
        <v>5</v>
      </c>
      <c r="J19" s="19"/>
      <c r="L19" s="18"/>
      <c r="M19" s="18"/>
      <c r="N19" s="18"/>
    </row>
    <row r="20" customFormat="false" ht="12.8" hidden="false" customHeight="false" outlineLevel="0" collapsed="false">
      <c r="A20" s="3" t="s">
        <v>38</v>
      </c>
      <c r="B20" s="4"/>
      <c r="C20" s="2" t="s">
        <v>1</v>
      </c>
      <c r="D20" s="3" t="s">
        <v>6</v>
      </c>
      <c r="J20" s="19"/>
      <c r="L20" s="18"/>
      <c r="M20" s="18"/>
      <c r="N20" s="18"/>
    </row>
    <row r="21" customFormat="false" ht="12.8" hidden="false" customHeight="false" outlineLevel="0" collapsed="false">
      <c r="A21" s="8" t="s">
        <v>39</v>
      </c>
      <c r="B21" s="11"/>
      <c r="C21" s="2" t="s">
        <v>1</v>
      </c>
      <c r="D21" s="3" t="s">
        <v>7</v>
      </c>
      <c r="J21" s="19"/>
      <c r="L21" s="18"/>
      <c r="M21" s="18"/>
      <c r="N21" s="18"/>
    </row>
    <row r="22" customFormat="false" ht="12.8" hidden="false" customHeight="false" outlineLevel="0" collapsed="false">
      <c r="C22" s="2" t="s">
        <v>1</v>
      </c>
      <c r="D22" s="3" t="s">
        <v>9</v>
      </c>
      <c r="J22" s="4"/>
      <c r="L22" s="18"/>
      <c r="M22" s="18"/>
      <c r="N22" s="18"/>
    </row>
    <row r="23" customFormat="false" ht="15" hidden="false" customHeight="false" outlineLevel="0" collapsed="false">
      <c r="A23" s="1" t="s">
        <v>40</v>
      </c>
      <c r="B23" s="1"/>
      <c r="C23" s="2" t="s">
        <v>1</v>
      </c>
      <c r="D23" s="3" t="s">
        <v>41</v>
      </c>
      <c r="E23" s="0" t="n">
        <f aca="false">SUM(E24:E41)</f>
        <v>0</v>
      </c>
      <c r="F23" s="0" t="n">
        <f aca="false">SUM(F24:F41)</f>
        <v>0</v>
      </c>
      <c r="G23" s="0" t="n">
        <f aca="false">SUM(G24:G41)</f>
        <v>0</v>
      </c>
      <c r="H23" s="0" t="n">
        <f aca="false">SUM(H24:H41)</f>
        <v>0</v>
      </c>
      <c r="I23" s="0" t="n">
        <f aca="false">SUM(I24:I41)</f>
        <v>0</v>
      </c>
      <c r="J23" s="19"/>
      <c r="L23" s="18"/>
      <c r="M23" s="18"/>
      <c r="N23" s="18"/>
    </row>
    <row r="24" customFormat="false" ht="12.8" hidden="false" customHeight="false" outlineLevel="0" collapsed="false">
      <c r="A24" s="3" t="s">
        <v>3</v>
      </c>
      <c r="B24" s="6" t="s">
        <v>42</v>
      </c>
      <c r="C24" s="2" t="s">
        <v>1</v>
      </c>
      <c r="D24" s="3" t="s">
        <v>43</v>
      </c>
      <c r="J24" s="19"/>
      <c r="L24" s="18"/>
      <c r="M24" s="18"/>
      <c r="N24" s="18"/>
    </row>
    <row r="25" customFormat="false" ht="12.8" hidden="false" customHeight="false" outlineLevel="0" collapsed="false">
      <c r="A25" s="3" t="s">
        <v>44</v>
      </c>
      <c r="B25" s="20" t="s">
        <v>45</v>
      </c>
      <c r="C25" s="2" t="s">
        <v>1</v>
      </c>
      <c r="D25" s="3" t="s">
        <v>46</v>
      </c>
      <c r="J25" s="19"/>
      <c r="L25" s="18"/>
      <c r="M25" s="18"/>
      <c r="N25" s="18"/>
    </row>
    <row r="26" customFormat="false" ht="12.8" hidden="false" customHeight="false" outlineLevel="0" collapsed="false">
      <c r="A26" s="3" t="s">
        <v>47</v>
      </c>
      <c r="B26" s="20" t="s">
        <v>48</v>
      </c>
      <c r="C26" s="2" t="s">
        <v>1</v>
      </c>
      <c r="D26" s="3" t="s">
        <v>49</v>
      </c>
      <c r="J26" s="19"/>
      <c r="L26" s="18"/>
      <c r="M26" s="18"/>
      <c r="N26" s="18"/>
    </row>
    <row r="27" customFormat="false" ht="12.8" hidden="false" customHeight="false" outlineLevel="0" collapsed="false">
      <c r="A27" s="3" t="s">
        <v>50</v>
      </c>
      <c r="B27" s="20" t="s">
        <v>51</v>
      </c>
      <c r="C27" s="2" t="s">
        <v>1</v>
      </c>
      <c r="D27" s="3" t="s">
        <v>52</v>
      </c>
      <c r="J27" s="19"/>
      <c r="L27" s="18"/>
      <c r="M27" s="18"/>
      <c r="N27" s="18"/>
    </row>
    <row r="28" customFormat="false" ht="12.8" hidden="false" customHeight="false" outlineLevel="0" collapsed="false">
      <c r="A28" s="3"/>
      <c r="B28" s="4"/>
      <c r="C28" s="2" t="s">
        <v>1</v>
      </c>
      <c r="D28" s="3" t="s">
        <v>53</v>
      </c>
      <c r="J28" s="19"/>
      <c r="L28" s="18"/>
      <c r="M28" s="18"/>
      <c r="N28" s="18"/>
    </row>
    <row r="29" customFormat="false" ht="12.8" hidden="false" customHeight="false" outlineLevel="0" collapsed="false">
      <c r="A29" s="3"/>
      <c r="B29" s="4"/>
      <c r="C29" s="2" t="s">
        <v>1</v>
      </c>
      <c r="D29" s="3" t="s">
        <v>54</v>
      </c>
      <c r="J29" s="19"/>
      <c r="L29" s="18"/>
      <c r="M29" s="18"/>
      <c r="N29" s="18"/>
    </row>
    <row r="30" customFormat="false" ht="12.8" hidden="false" customHeight="false" outlineLevel="0" collapsed="false">
      <c r="A30" s="3"/>
      <c r="B30" s="4"/>
      <c r="C30" s="2" t="s">
        <v>1</v>
      </c>
      <c r="D30" s="3" t="s">
        <v>55</v>
      </c>
      <c r="J30" s="19"/>
      <c r="L30" s="18"/>
      <c r="M30" s="18"/>
      <c r="N30" s="18"/>
    </row>
    <row r="31" customFormat="false" ht="12.8" hidden="false" customHeight="false" outlineLevel="0" collapsed="false">
      <c r="A31" s="3"/>
      <c r="B31" s="4"/>
      <c r="C31" s="2" t="s">
        <v>1</v>
      </c>
      <c r="D31" s="3" t="s">
        <v>56</v>
      </c>
      <c r="J31" s="19"/>
      <c r="L31" s="18"/>
      <c r="M31" s="18"/>
      <c r="N31" s="18"/>
    </row>
    <row r="32" customFormat="false" ht="12.8" hidden="false" customHeight="false" outlineLevel="0" collapsed="false">
      <c r="A32" s="3"/>
      <c r="B32" s="4"/>
      <c r="C32" s="2" t="s">
        <v>1</v>
      </c>
      <c r="D32" s="3" t="s">
        <v>57</v>
      </c>
      <c r="J32" s="19"/>
      <c r="L32" s="18"/>
      <c r="M32" s="18"/>
      <c r="N32" s="18"/>
    </row>
    <row r="33" customFormat="false" ht="12.8" hidden="false" customHeight="false" outlineLevel="0" collapsed="false">
      <c r="A33" s="3"/>
      <c r="B33" s="4"/>
      <c r="C33" s="2" t="s">
        <v>1</v>
      </c>
      <c r="D33" s="3" t="s">
        <v>58</v>
      </c>
      <c r="J33" s="19"/>
      <c r="L33" s="18"/>
      <c r="M33" s="18"/>
      <c r="N33" s="18"/>
    </row>
    <row r="34" customFormat="false" ht="12.8" hidden="false" customHeight="false" outlineLevel="0" collapsed="false">
      <c r="A34" s="8"/>
      <c r="B34" s="11"/>
      <c r="C34" s="2" t="s">
        <v>1</v>
      </c>
      <c r="D34" s="3" t="s">
        <v>59</v>
      </c>
      <c r="J34" s="19"/>
      <c r="L34" s="18"/>
      <c r="M34" s="18"/>
      <c r="N34" s="18"/>
    </row>
    <row r="35" customFormat="false" ht="12.8" hidden="false" customHeight="false" outlineLevel="0" collapsed="false">
      <c r="C35" s="2"/>
      <c r="D35" s="3" t="s">
        <v>60</v>
      </c>
      <c r="J35" s="19"/>
      <c r="L35" s="18"/>
      <c r="M35" s="18"/>
      <c r="N35" s="18"/>
    </row>
    <row r="36" customFormat="false" ht="12.8" hidden="false" customHeight="false" outlineLevel="0" collapsed="false">
      <c r="D36" s="3" t="s">
        <v>61</v>
      </c>
      <c r="J36" s="19"/>
      <c r="L36" s="18"/>
      <c r="M36" s="18"/>
      <c r="N36" s="18"/>
    </row>
    <row r="37" customFormat="false" ht="12.8" hidden="false" customHeight="false" outlineLevel="0" collapsed="false">
      <c r="D37" s="3" t="s">
        <v>62</v>
      </c>
      <c r="J37" s="19"/>
      <c r="L37" s="18"/>
      <c r="M37" s="18"/>
      <c r="N37" s="18"/>
    </row>
    <row r="38" customFormat="false" ht="12.8" hidden="false" customHeight="false" outlineLevel="0" collapsed="false">
      <c r="D38" s="3" t="s">
        <v>63</v>
      </c>
      <c r="J38" s="19"/>
      <c r="L38" s="18"/>
      <c r="M38" s="18"/>
      <c r="N38" s="18"/>
    </row>
    <row r="39" customFormat="false" ht="12.8" hidden="false" customHeight="false" outlineLevel="0" collapsed="false">
      <c r="D39" s="3" t="s">
        <v>64</v>
      </c>
      <c r="J39" s="19"/>
      <c r="L39" s="18"/>
      <c r="M39" s="18"/>
      <c r="N39" s="18"/>
    </row>
    <row r="40" customFormat="false" ht="12.8" hidden="false" customHeight="false" outlineLevel="0" collapsed="false">
      <c r="D40" s="3" t="s">
        <v>65</v>
      </c>
      <c r="J40" s="19"/>
      <c r="L40" s="18"/>
      <c r="M40" s="18"/>
      <c r="N40" s="18"/>
    </row>
    <row r="41" customFormat="false" ht="12.8" hidden="false" customHeight="false" outlineLevel="0" collapsed="false">
      <c r="D41" s="3" t="s">
        <v>66</v>
      </c>
      <c r="J41" s="19"/>
    </row>
    <row r="42" customFormat="false" ht="12.8" hidden="false" customHeight="false" outlineLevel="0" collapsed="false">
      <c r="D42" s="8" t="s">
        <v>10</v>
      </c>
      <c r="E42" s="10"/>
      <c r="F42" s="10"/>
      <c r="G42" s="10"/>
      <c r="H42" s="10"/>
      <c r="I42" s="10"/>
      <c r="J42" s="11"/>
    </row>
  </sheetData>
  <mergeCells count="10">
    <mergeCell ref="A1:B1"/>
    <mergeCell ref="D1:J1"/>
    <mergeCell ref="D8:K8"/>
    <mergeCell ref="A11:B11"/>
    <mergeCell ref="A15:B15"/>
    <mergeCell ref="D17:J17"/>
    <mergeCell ref="L17:N17"/>
    <mergeCell ref="A18:B18"/>
    <mergeCell ref="L18:N40"/>
    <mergeCell ref="A23:B23"/>
  </mergeCells>
  <dataValidations count="7">
    <dataValidation allowBlank="true" errorStyle="stop" operator="equal" showDropDown="false" showErrorMessage="true" showInputMessage="false" sqref="I5:J5" type="list">
      <formula1>'Fill in values'!$B$2:$B$4</formula1>
      <formula2>0</formula2>
    </dataValidation>
    <dataValidation allowBlank="true" errorStyle="stop" operator="equal" showDropDown="false" showErrorMessage="true" showInputMessage="false" sqref="H6 J6" type="list">
      <formula1>'Fill in values'!$F$2:$F$22</formula1>
      <formula2>0</formula2>
    </dataValidation>
    <dataValidation allowBlank="true" errorStyle="stop" operator="equal" showDropDown="false" showErrorMessage="true" showInputMessage="false" sqref="B8" type="list">
      <formula1>'Fill in values'!$A$2:$A$3</formula1>
      <formula2>0</formula2>
    </dataValidation>
    <dataValidation allowBlank="true" errorStyle="stop" operator="equal" showDropDown="false" showErrorMessage="true" showInputMessage="false" sqref="B19:B21" type="list">
      <formula1>'Fill in values'!$G$2:$G$4</formula1>
      <formula2>0</formula2>
    </dataValidation>
    <dataValidation allowBlank="true" errorStyle="stop" operator="equal" showDropDown="false" showErrorMessage="true" showInputMessage="false" sqref="J22 J42" type="list">
      <formula1>'Fill in values'!$B$2:$B$4</formula1>
      <formula2>0</formula2>
    </dataValidation>
    <dataValidation allowBlank="true" errorStyle="stop" operator="equal" showDropDown="false" showErrorMessage="true" showInputMessage="false" sqref="B16" type="list">
      <formula1>'Fill in values'!$C$2:$C$8</formula1>
      <formula2>0</formula2>
    </dataValidation>
    <dataValidation allowBlank="true" errorStyle="stop" operator="equal" showDropDown="false" showErrorMessage="true" showInputMessage="false" sqref="K10:K15" type="list">
      <formula1>'Fill in values'!$I$2:$I$31</formula1>
      <formula2>0</formula2>
    </dataValidation>
  </dataValidations>
  <hyperlinks>
    <hyperlink ref="B25" r:id="rId1" display="https://www.cdp.net/en"/>
    <hyperlink ref="B26" r:id="rId2" display="https://sciencebasedtargets.org/"/>
    <hyperlink ref="B27" r:id="rId3" display="https://www.there100.org/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0" activeCellId="0" sqref="E40"/>
    </sheetView>
  </sheetViews>
  <sheetFormatPr defaultColWidth="12.40625" defaultRowHeight="12.8" zeroHeight="false" outlineLevelRow="0" outlineLevelCol="0"/>
  <cols>
    <col collapsed="false" customWidth="true" hidden="false" outlineLevel="0" max="1" min="1" style="0" width="14.54"/>
    <col collapsed="false" customWidth="true" hidden="false" outlineLevel="0" max="2" min="2" style="0" width="23.23"/>
    <col collapsed="false" customWidth="true" hidden="false" outlineLevel="0" max="4" min="4" style="0" width="35.46"/>
    <col collapsed="false" customWidth="true" hidden="false" outlineLevel="0" max="7" min="7" style="0" width="14.77"/>
    <col collapsed="false" customWidth="true" hidden="false" outlineLevel="0" max="8" min="8" style="0" width="12.68"/>
    <col collapsed="false" customWidth="true" hidden="false" outlineLevel="0" max="12" min="12" style="0" width="11.52"/>
    <col collapsed="false" customWidth="true" hidden="false" outlineLevel="0" max="15" min="15" style="0" width="15.54"/>
  </cols>
  <sheetData>
    <row r="1" customFormat="false" ht="15" hidden="false" customHeight="false" outlineLevel="0" collapsed="false">
      <c r="A1" s="1" t="s">
        <v>0</v>
      </c>
      <c r="B1" s="1"/>
      <c r="C1" s="2" t="s">
        <v>1</v>
      </c>
      <c r="D1" s="1" t="s">
        <v>67</v>
      </c>
      <c r="E1" s="1"/>
      <c r="F1" s="1"/>
      <c r="G1" s="1"/>
      <c r="H1" s="1"/>
      <c r="I1" s="1"/>
    </row>
    <row r="2" customFormat="false" ht="12.8" hidden="false" customHeight="false" outlineLevel="0" collapsed="false">
      <c r="A2" s="3" t="s">
        <v>3</v>
      </c>
      <c r="B2" s="19" t="n">
        <f aca="false">Emissions!$B2</f>
        <v>0</v>
      </c>
      <c r="C2" s="2" t="s">
        <v>1</v>
      </c>
      <c r="D2" s="3" t="s">
        <v>23</v>
      </c>
      <c r="E2" s="5" t="s">
        <v>24</v>
      </c>
      <c r="F2" s="5" t="s">
        <v>25</v>
      </c>
      <c r="G2" s="5" t="s">
        <v>68</v>
      </c>
      <c r="H2" s="5" t="s">
        <v>69</v>
      </c>
      <c r="I2" s="6" t="s">
        <v>70</v>
      </c>
    </row>
    <row r="3" customFormat="false" ht="12.8" hidden="false" customHeight="false" outlineLevel="0" collapsed="false">
      <c r="A3" s="3" t="s">
        <v>11</v>
      </c>
      <c r="B3" s="19" t="n">
        <f aca="false">Emissions!$B3</f>
        <v>0</v>
      </c>
      <c r="C3" s="2" t="s">
        <v>1</v>
      </c>
      <c r="D3" s="13"/>
      <c r="G3" s="14"/>
      <c r="I3" s="21"/>
      <c r="L3" s="5"/>
    </row>
    <row r="4" customFormat="false" ht="12.8" hidden="false" customHeight="false" outlineLevel="0" collapsed="false">
      <c r="A4" s="3" t="s">
        <v>13</v>
      </c>
      <c r="B4" s="19" t="n">
        <f aca="false">Emissions!$B4</f>
        <v>0</v>
      </c>
      <c r="C4" s="2" t="s">
        <v>1</v>
      </c>
      <c r="D4" s="13"/>
      <c r="G4" s="14"/>
      <c r="I4" s="21"/>
      <c r="L4" s="5"/>
    </row>
    <row r="5" customFormat="false" ht="12.8" hidden="false" customHeight="false" outlineLevel="0" collapsed="false">
      <c r="A5" s="3" t="s">
        <v>15</v>
      </c>
      <c r="B5" s="19" t="n">
        <f aca="false">Emissions!$B5</f>
        <v>0</v>
      </c>
      <c r="C5" s="2" t="s">
        <v>1</v>
      </c>
      <c r="D5" s="13"/>
      <c r="G5" s="14"/>
      <c r="I5" s="21"/>
      <c r="L5" s="5"/>
    </row>
    <row r="6" customFormat="false" ht="12.8" hidden="false" customHeight="false" outlineLevel="0" collapsed="false">
      <c r="A6" s="3" t="s">
        <v>17</v>
      </c>
      <c r="B6" s="19" t="n">
        <f aca="false">Emissions!$B6</f>
        <v>0</v>
      </c>
      <c r="C6" s="2" t="s">
        <v>1</v>
      </c>
      <c r="D6" s="13"/>
      <c r="G6" s="14"/>
      <c r="I6" s="21"/>
      <c r="L6" s="5"/>
    </row>
    <row r="7" customFormat="false" ht="12.8" hidden="false" customHeight="false" outlineLevel="0" collapsed="false">
      <c r="A7" s="3" t="s">
        <v>19</v>
      </c>
      <c r="B7" s="19" t="n">
        <f aca="false">Emissions!$B7</f>
        <v>0</v>
      </c>
      <c r="C7" s="2" t="s">
        <v>1</v>
      </c>
      <c r="D7" s="13"/>
      <c r="G7" s="14"/>
      <c r="I7" s="21"/>
      <c r="L7" s="5"/>
    </row>
    <row r="8" customFormat="false" ht="12.8" hidden="false" customHeight="false" outlineLevel="0" collapsed="false">
      <c r="A8" s="3" t="s">
        <v>71</v>
      </c>
      <c r="B8" s="19" t="n">
        <f aca="false">Emissions!$B8</f>
        <v>0</v>
      </c>
      <c r="C8" s="2" t="s">
        <v>1</v>
      </c>
      <c r="D8" s="16"/>
      <c r="E8" s="10"/>
      <c r="F8" s="10"/>
      <c r="G8" s="17"/>
      <c r="H8" s="10"/>
      <c r="I8" s="22"/>
      <c r="L8" s="5"/>
    </row>
    <row r="9" customFormat="false" ht="12.8" hidden="false" customHeight="false" outlineLevel="0" collapsed="false">
      <c r="A9" s="8" t="s">
        <v>72</v>
      </c>
      <c r="B9" s="23" t="n">
        <f aca="false">Emissions!$B9</f>
        <v>0</v>
      </c>
      <c r="C9" s="2" t="s">
        <v>1</v>
      </c>
      <c r="L9" s="5"/>
    </row>
    <row r="10" customFormat="false" ht="15" hidden="false" customHeight="false" outlineLevel="0" collapsed="false">
      <c r="C10" s="2" t="s">
        <v>1</v>
      </c>
      <c r="D10" s="1" t="s">
        <v>73</v>
      </c>
      <c r="E10" s="1"/>
      <c r="F10" s="1"/>
      <c r="G10" s="1"/>
      <c r="H10" s="1"/>
      <c r="I10" s="1"/>
      <c r="J10" s="1"/>
      <c r="L10" s="5"/>
    </row>
    <row r="11" customFormat="false" ht="15" hidden="false" customHeight="false" outlineLevel="0" collapsed="false">
      <c r="A11" s="1" t="s">
        <v>29</v>
      </c>
      <c r="B11" s="1"/>
      <c r="C11" s="2" t="s">
        <v>1</v>
      </c>
      <c r="D11" s="3" t="s">
        <v>74</v>
      </c>
      <c r="E11" s="5" t="n">
        <v>2015</v>
      </c>
      <c r="F11" s="5" t="n">
        <v>2016</v>
      </c>
      <c r="G11" s="5" t="n">
        <v>2017</v>
      </c>
      <c r="H11" s="5" t="n">
        <v>2018</v>
      </c>
      <c r="I11" s="5" t="n">
        <v>2019</v>
      </c>
      <c r="J11" s="6" t="s">
        <v>75</v>
      </c>
      <c r="L11" s="5"/>
    </row>
    <row r="12" customFormat="false" ht="12.8" hidden="false" customHeight="false" outlineLevel="0" collapsed="false">
      <c r="A12" s="8" t="s">
        <v>76</v>
      </c>
      <c r="B12" s="11"/>
      <c r="C12" s="2" t="s">
        <v>1</v>
      </c>
      <c r="D12" s="3" t="s">
        <v>77</v>
      </c>
      <c r="J12" s="4"/>
      <c r="L12" s="5"/>
    </row>
    <row r="13" customFormat="false" ht="12.8" hidden="false" customHeight="false" outlineLevel="0" collapsed="false">
      <c r="C13" s="2" t="s">
        <v>1</v>
      </c>
      <c r="D13" s="3" t="s">
        <v>78</v>
      </c>
      <c r="J13" s="24" t="n">
        <f aca="false">J12</f>
        <v>0</v>
      </c>
      <c r="L13" s="5"/>
    </row>
    <row r="14" customFormat="false" ht="15" hidden="false" customHeight="false" outlineLevel="0" collapsed="false">
      <c r="A14" s="1" t="s">
        <v>40</v>
      </c>
      <c r="B14" s="1"/>
      <c r="C14" s="2" t="s">
        <v>1</v>
      </c>
      <c r="D14" s="3" t="s">
        <v>79</v>
      </c>
      <c r="J14" s="24" t="n">
        <f aca="false">J12</f>
        <v>0</v>
      </c>
      <c r="L14" s="5"/>
    </row>
    <row r="15" customFormat="false" ht="12.8" hidden="false" customHeight="false" outlineLevel="0" collapsed="false">
      <c r="A15" s="3" t="s">
        <v>3</v>
      </c>
      <c r="B15" s="6" t="s">
        <v>42</v>
      </c>
      <c r="C15" s="2" t="s">
        <v>1</v>
      </c>
      <c r="D15" s="25" t="s">
        <v>80</v>
      </c>
      <c r="E15" s="26"/>
      <c r="F15" s="26"/>
      <c r="G15" s="26"/>
      <c r="H15" s="26"/>
      <c r="I15" s="26"/>
      <c r="J15" s="19"/>
      <c r="L15" s="5"/>
    </row>
    <row r="16" customFormat="false" ht="12.8" hidden="false" customHeight="false" outlineLevel="0" collapsed="false">
      <c r="A16" s="27" t="str">
        <f aca="false">Emissions!A25</f>
        <v>CDP questionnaire</v>
      </c>
      <c r="B16" s="19" t="str">
        <f aca="false">Emissions!B25</f>
        <v>https://www.cdp.net/en</v>
      </c>
      <c r="C16" s="2" t="s">
        <v>1</v>
      </c>
      <c r="D16" s="3" t="s">
        <v>81</v>
      </c>
      <c r="J16" s="19"/>
      <c r="L16" s="5"/>
    </row>
    <row r="17" customFormat="false" ht="12.8" hidden="false" customHeight="false" outlineLevel="0" collapsed="false">
      <c r="A17" s="27" t="str">
        <f aca="false">Emissions!A26</f>
        <v>SBTi database</v>
      </c>
      <c r="B17" s="19" t="str">
        <f aca="false">Emissions!B26</f>
        <v>https://sciencebasedtargets.org/</v>
      </c>
      <c r="C17" s="2" t="s">
        <v>1</v>
      </c>
      <c r="D17" s="28" t="s">
        <v>82</v>
      </c>
      <c r="E17" s="29"/>
      <c r="F17" s="29"/>
      <c r="G17" s="29"/>
      <c r="H17" s="29"/>
      <c r="I17" s="29"/>
      <c r="J17" s="19"/>
      <c r="L17" s="5"/>
    </row>
    <row r="18" customFormat="false" ht="12.8" hidden="false" customHeight="false" outlineLevel="0" collapsed="false">
      <c r="A18" s="27" t="str">
        <f aca="false">Emissions!A27</f>
        <v>RE100 website</v>
      </c>
      <c r="B18" s="19" t="str">
        <f aca="false">Emissions!B27</f>
        <v>https://www.there100.org/</v>
      </c>
      <c r="C18" s="2" t="s">
        <v>1</v>
      </c>
      <c r="D18" s="25" t="s">
        <v>83</v>
      </c>
      <c r="E18" s="26"/>
      <c r="F18" s="26"/>
      <c r="G18" s="26"/>
      <c r="H18" s="26"/>
      <c r="I18" s="26"/>
      <c r="J18" s="19"/>
      <c r="L18" s="5"/>
    </row>
    <row r="19" customFormat="false" ht="12.8" hidden="false" customHeight="false" outlineLevel="0" collapsed="false">
      <c r="A19" s="27" t="n">
        <f aca="false">Emissions!A28</f>
        <v>0</v>
      </c>
      <c r="B19" s="19" t="n">
        <f aca="false">Emissions!B28</f>
        <v>0</v>
      </c>
      <c r="C19" s="2" t="s">
        <v>1</v>
      </c>
      <c r="D19" s="3" t="s">
        <v>84</v>
      </c>
      <c r="J19" s="19"/>
      <c r="L19" s="5"/>
    </row>
    <row r="20" customFormat="false" ht="12.8" hidden="false" customHeight="false" outlineLevel="0" collapsed="false">
      <c r="A20" s="27" t="n">
        <f aca="false">Emissions!A29</f>
        <v>0</v>
      </c>
      <c r="B20" s="19" t="n">
        <f aca="false">Emissions!B29</f>
        <v>0</v>
      </c>
      <c r="C20" s="2" t="s">
        <v>1</v>
      </c>
      <c r="D20" s="28" t="s">
        <v>85</v>
      </c>
      <c r="E20" s="29"/>
      <c r="F20" s="29"/>
      <c r="G20" s="29"/>
      <c r="H20" s="29"/>
      <c r="I20" s="29"/>
      <c r="J20" s="19"/>
      <c r="L20" s="5"/>
    </row>
    <row r="21" customFormat="false" ht="12.8" hidden="false" customHeight="false" outlineLevel="0" collapsed="false">
      <c r="A21" s="27" t="n">
        <f aca="false">Emissions!A30</f>
        <v>0</v>
      </c>
      <c r="B21" s="19" t="n">
        <f aca="false">Emissions!B30</f>
        <v>0</v>
      </c>
      <c r="C21" s="2" t="s">
        <v>1</v>
      </c>
      <c r="D21" s="3" t="s">
        <v>86</v>
      </c>
      <c r="J21" s="19"/>
      <c r="L21" s="5"/>
    </row>
    <row r="22" customFormat="false" ht="12.8" hidden="false" customHeight="false" outlineLevel="0" collapsed="false">
      <c r="A22" s="27" t="n">
        <f aca="false">Emissions!A31</f>
        <v>0</v>
      </c>
      <c r="B22" s="19" t="n">
        <f aca="false">Emissions!B31</f>
        <v>0</v>
      </c>
      <c r="C22" s="2" t="s">
        <v>1</v>
      </c>
      <c r="D22" s="30" t="s">
        <v>87</v>
      </c>
      <c r="E22" s="31"/>
      <c r="F22" s="31"/>
      <c r="G22" s="31"/>
      <c r="H22" s="31"/>
      <c r="I22" s="31"/>
      <c r="J22" s="19"/>
      <c r="L22" s="5"/>
    </row>
    <row r="23" customFormat="false" ht="12.8" hidden="false" customHeight="false" outlineLevel="0" collapsed="false">
      <c r="A23" s="27" t="n">
        <f aca="false">Emissions!A32</f>
        <v>0</v>
      </c>
      <c r="B23" s="19" t="n">
        <f aca="false">Emissions!B32</f>
        <v>0</v>
      </c>
      <c r="C23" s="2" t="s">
        <v>1</v>
      </c>
      <c r="D23" s="3" t="s">
        <v>88</v>
      </c>
      <c r="J23" s="19"/>
      <c r="L23" s="5"/>
    </row>
    <row r="24" customFormat="false" ht="12.8" hidden="false" customHeight="false" outlineLevel="0" collapsed="false">
      <c r="A24" s="27" t="n">
        <f aca="false">Emissions!A33</f>
        <v>0</v>
      </c>
      <c r="B24" s="19" t="n">
        <f aca="false">Emissions!B33</f>
        <v>0</v>
      </c>
      <c r="C24" s="2" t="s">
        <v>1</v>
      </c>
      <c r="D24" s="8" t="s">
        <v>89</v>
      </c>
      <c r="E24" s="10"/>
      <c r="F24" s="10"/>
      <c r="G24" s="10"/>
      <c r="H24" s="10"/>
      <c r="I24" s="10"/>
      <c r="J24" s="32"/>
      <c r="L24" s="5"/>
    </row>
    <row r="25" customFormat="false" ht="12.8" hidden="false" customHeight="false" outlineLevel="0" collapsed="false">
      <c r="A25" s="33" t="n">
        <f aca="false">Emissions!A34</f>
        <v>0</v>
      </c>
      <c r="B25" s="32" t="n">
        <f aca="false">Emissions!B34</f>
        <v>0</v>
      </c>
      <c r="C25" s="2" t="s">
        <v>1</v>
      </c>
      <c r="L25" s="5"/>
    </row>
    <row r="26" customFormat="false" ht="15" hidden="false" customHeight="false" outlineLevel="0" collapsed="false">
      <c r="D26" s="1" t="s">
        <v>90</v>
      </c>
      <c r="E26" s="1"/>
      <c r="F26" s="1"/>
      <c r="G26" s="1"/>
      <c r="H26" s="1"/>
      <c r="I26" s="1"/>
      <c r="L26" s="5"/>
    </row>
    <row r="27" customFormat="false" ht="15" hidden="false" customHeight="false" outlineLevel="0" collapsed="false">
      <c r="A27" s="1" t="s">
        <v>91</v>
      </c>
      <c r="B27" s="1"/>
      <c r="D27" s="3" t="s">
        <v>74</v>
      </c>
      <c r="E27" s="5" t="n">
        <v>2015</v>
      </c>
      <c r="F27" s="5" t="n">
        <v>2016</v>
      </c>
      <c r="G27" s="5" t="n">
        <v>2017</v>
      </c>
      <c r="H27" s="5" t="n">
        <v>2018</v>
      </c>
      <c r="I27" s="6" t="n">
        <v>2019</v>
      </c>
      <c r="L27" s="5"/>
    </row>
    <row r="28" customFormat="false" ht="12.8" hidden="false" customHeight="false" outlineLevel="0" collapsed="false">
      <c r="A28" s="8" t="s">
        <v>92</v>
      </c>
      <c r="B28" s="11"/>
      <c r="D28" s="3" t="s">
        <v>93</v>
      </c>
      <c r="I28" s="4"/>
      <c r="L28" s="5"/>
    </row>
    <row r="29" customFormat="false" ht="12.8" hidden="false" customHeight="true" outlineLevel="0" collapsed="false">
      <c r="A29" s="34" t="s">
        <v>94</v>
      </c>
      <c r="B29" s="34"/>
      <c r="D29" s="3" t="s">
        <v>95</v>
      </c>
      <c r="I29" s="4"/>
      <c r="L29" s="5"/>
    </row>
    <row r="30" customFormat="false" ht="12.8" hidden="false" customHeight="false" outlineLevel="0" collapsed="false">
      <c r="A30" s="34"/>
      <c r="B30" s="34"/>
      <c r="D30" s="3" t="s">
        <v>96</v>
      </c>
      <c r="I30" s="4"/>
      <c r="L30" s="5"/>
    </row>
    <row r="31" customFormat="false" ht="12.8" hidden="false" customHeight="false" outlineLevel="0" collapsed="false">
      <c r="D31" s="8" t="s">
        <v>97</v>
      </c>
      <c r="E31" s="10"/>
      <c r="F31" s="10"/>
      <c r="G31" s="10"/>
      <c r="H31" s="10"/>
      <c r="I31" s="11"/>
      <c r="L31" s="5"/>
    </row>
    <row r="32" customFormat="false" ht="15" hidden="false" customHeight="false" outlineLevel="0" collapsed="false">
      <c r="D32" s="1" t="s">
        <v>98</v>
      </c>
      <c r="E32" s="1"/>
      <c r="F32" s="1"/>
      <c r="G32" s="1"/>
      <c r="H32" s="1"/>
      <c r="I32" s="1"/>
      <c r="L32" s="5"/>
    </row>
    <row r="33" customFormat="false" ht="12.8" hidden="false" customHeight="false" outlineLevel="0" collapsed="false">
      <c r="D33" s="3" t="s">
        <v>74</v>
      </c>
      <c r="E33" s="5" t="n">
        <v>2015</v>
      </c>
      <c r="F33" s="5" t="n">
        <v>2016</v>
      </c>
      <c r="G33" s="5" t="n">
        <v>2017</v>
      </c>
      <c r="H33" s="5" t="n">
        <v>2018</v>
      </c>
      <c r="I33" s="6" t="n">
        <v>2019</v>
      </c>
      <c r="L33" s="5"/>
    </row>
    <row r="34" customFormat="false" ht="12.8" hidden="false" customHeight="false" outlineLevel="0" collapsed="false">
      <c r="D34" s="3" t="s">
        <v>99</v>
      </c>
      <c r="I34" s="4"/>
      <c r="L34" s="5"/>
    </row>
    <row r="35" customFormat="false" ht="12.8" hidden="false" customHeight="false" outlineLevel="0" collapsed="false">
      <c r="D35" s="3" t="s">
        <v>100</v>
      </c>
      <c r="I35" s="4"/>
      <c r="L35" s="5"/>
    </row>
    <row r="36" customFormat="false" ht="12.8" hidden="false" customHeight="false" outlineLevel="0" collapsed="false">
      <c r="D36" s="3" t="s">
        <v>101</v>
      </c>
      <c r="I36" s="4"/>
      <c r="L36" s="5"/>
    </row>
    <row r="37" customFormat="false" ht="12.8" hidden="false" customHeight="false" outlineLevel="0" collapsed="false">
      <c r="D37" s="8" t="s">
        <v>102</v>
      </c>
      <c r="E37" s="10"/>
      <c r="F37" s="10"/>
      <c r="G37" s="10"/>
      <c r="H37" s="10"/>
      <c r="I37" s="11"/>
      <c r="L37" s="5"/>
    </row>
    <row r="38" customFormat="false" ht="12.8" hidden="false" customHeight="false" outlineLevel="0" collapsed="false">
      <c r="L38" s="5"/>
    </row>
    <row r="39" customFormat="false" ht="12.8" hidden="false" customHeight="false" outlineLevel="0" collapsed="false">
      <c r="L39" s="5"/>
    </row>
    <row r="40" customFormat="false" ht="12.8" hidden="false" customHeight="false" outlineLevel="0" collapsed="false">
      <c r="D40" s="5" t="s">
        <v>103</v>
      </c>
      <c r="E40" s="0" t="n">
        <f aca="false">'S2 MB sourcing'!Q3</f>
        <v>0</v>
      </c>
      <c r="F40" s="0" t="n">
        <f aca="false">'S2 MB sourcing'!R3</f>
        <v>0</v>
      </c>
      <c r="G40" s="0" t="n">
        <f aca="false">'S2 MB sourcing'!S3</f>
        <v>0</v>
      </c>
      <c r="H40" s="0" t="n">
        <f aca="false">'S2 MB sourcing'!T3</f>
        <v>0</v>
      </c>
      <c r="I40" s="0" t="n">
        <f aca="false">'S2 MB sourcing'!U3</f>
        <v>0</v>
      </c>
    </row>
  </sheetData>
  <mergeCells count="9">
    <mergeCell ref="A1:B1"/>
    <mergeCell ref="D1:I1"/>
    <mergeCell ref="D10:J10"/>
    <mergeCell ref="A11:B11"/>
    <mergeCell ref="A14:B14"/>
    <mergeCell ref="D26:I26"/>
    <mergeCell ref="A27:B27"/>
    <mergeCell ref="A29:B30"/>
    <mergeCell ref="D32:I32"/>
  </mergeCells>
  <dataValidations count="3">
    <dataValidation allowBlank="true" errorStyle="stop" operator="equal" showDropDown="false" showErrorMessage="true" showInputMessage="false" sqref="B28" type="list">
      <formula1>'Fill in values'!$A$2:$A$3</formula1>
      <formula2>0</formula2>
    </dataValidation>
    <dataValidation allowBlank="true" errorStyle="stop" operator="equal" showDropDown="false" showErrorMessage="true" showInputMessage="false" sqref="D3:D8" type="list">
      <formula1>'Fill in values'!$J$2:$J$7</formula1>
      <formula2>0</formula2>
    </dataValidation>
    <dataValidation allowBlank="true" errorStyle="stop" operator="equal" showDropDown="false" showErrorMessage="true" showInputMessage="false" sqref="J12" type="list">
      <formula1>'Fill in values'!$K$2:$K$4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46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M40" activeCellId="0" sqref="M40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20.6"/>
    <col collapsed="false" customWidth="true" hidden="false" outlineLevel="0" max="4" min="4" style="0" width="20.6"/>
    <col collapsed="false" customWidth="true" hidden="false" outlineLevel="0" max="7" min="7" style="0" width="20.6"/>
    <col collapsed="false" customWidth="true" hidden="false" outlineLevel="0" max="10" min="10" style="0" width="20.6"/>
    <col collapsed="false" customWidth="true" hidden="false" outlineLevel="0" max="13" min="13" style="0" width="20.6"/>
  </cols>
  <sheetData>
    <row r="1" customFormat="false" ht="15" hidden="false" customHeight="false" outlineLevel="0" collapsed="false">
      <c r="A1" s="1" t="n">
        <v>2015</v>
      </c>
      <c r="B1" s="1"/>
      <c r="C1" s="1"/>
      <c r="D1" s="1" t="n">
        <v>2016</v>
      </c>
      <c r="E1" s="1"/>
      <c r="F1" s="1"/>
      <c r="G1" s="1" t="n">
        <v>2017</v>
      </c>
      <c r="H1" s="1"/>
      <c r="I1" s="1"/>
      <c r="J1" s="1" t="n">
        <v>2018</v>
      </c>
      <c r="K1" s="1"/>
      <c r="L1" s="1"/>
      <c r="M1" s="1" t="n">
        <v>2019</v>
      </c>
      <c r="N1" s="1"/>
      <c r="O1" s="1"/>
      <c r="P1" s="1" t="s">
        <v>104</v>
      </c>
      <c r="Q1" s="1"/>
      <c r="R1" s="1"/>
      <c r="S1" s="1"/>
      <c r="T1" s="1"/>
      <c r="U1" s="1"/>
    </row>
    <row r="2" customFormat="false" ht="12.8" hidden="false" customHeight="false" outlineLevel="0" collapsed="false">
      <c r="A2" s="3" t="s">
        <v>105</v>
      </c>
      <c r="B2" s="5" t="s">
        <v>106</v>
      </c>
      <c r="C2" s="6" t="s">
        <v>107</v>
      </c>
      <c r="D2" s="3" t="s">
        <v>105</v>
      </c>
      <c r="E2" s="5" t="s">
        <v>106</v>
      </c>
      <c r="F2" s="6" t="s">
        <v>107</v>
      </c>
      <c r="G2" s="3" t="s">
        <v>105</v>
      </c>
      <c r="H2" s="5" t="s">
        <v>106</v>
      </c>
      <c r="I2" s="6" t="s">
        <v>107</v>
      </c>
      <c r="J2" s="3" t="s">
        <v>105</v>
      </c>
      <c r="K2" s="5" t="s">
        <v>106</v>
      </c>
      <c r="L2" s="6" t="s">
        <v>107</v>
      </c>
      <c r="M2" s="3" t="s">
        <v>105</v>
      </c>
      <c r="N2" s="5" t="s">
        <v>106</v>
      </c>
      <c r="O2" s="6" t="s">
        <v>107</v>
      </c>
      <c r="P2" s="13"/>
      <c r="Q2" s="5" t="n">
        <v>2015</v>
      </c>
      <c r="R2" s="5" t="n">
        <v>2016</v>
      </c>
      <c r="S2" s="5" t="n">
        <v>2017</v>
      </c>
      <c r="T2" s="5" t="n">
        <v>2018</v>
      </c>
      <c r="U2" s="6" t="n">
        <v>2019</v>
      </c>
    </row>
    <row r="3" customFormat="false" ht="12.8" hidden="false" customHeight="false" outlineLevel="0" collapsed="false">
      <c r="A3" s="13"/>
      <c r="C3" s="4"/>
      <c r="D3" s="13"/>
      <c r="F3" s="4"/>
      <c r="G3" s="13"/>
      <c r="I3" s="4"/>
      <c r="J3" s="13"/>
      <c r="L3" s="4"/>
      <c r="M3" s="13"/>
      <c r="O3" s="4"/>
      <c r="P3" s="3" t="s">
        <v>108</v>
      </c>
      <c r="Q3" s="0" t="n">
        <f aca="false">SUM(C3:C46)</f>
        <v>0</v>
      </c>
      <c r="R3" s="0" t="n">
        <f aca="false">SUM(F3:F46)</f>
        <v>0</v>
      </c>
      <c r="S3" s="0" t="n">
        <f aca="false">SUM(I3:I46)</f>
        <v>0</v>
      </c>
      <c r="T3" s="0" t="n">
        <f aca="false">SUM(L3:L46)</f>
        <v>0</v>
      </c>
      <c r="U3" s="4" t="n">
        <f aca="false">SUM(O3:O46)</f>
        <v>0</v>
      </c>
    </row>
    <row r="4" customFormat="false" ht="12.8" hidden="false" customHeight="false" outlineLevel="0" collapsed="false">
      <c r="A4" s="13"/>
      <c r="C4" s="4"/>
      <c r="D4" s="13"/>
      <c r="F4" s="4"/>
      <c r="G4" s="13"/>
      <c r="I4" s="4"/>
      <c r="J4" s="13"/>
      <c r="L4" s="4"/>
      <c r="M4" s="13"/>
      <c r="O4" s="4"/>
      <c r="P4" s="3" t="s">
        <v>109</v>
      </c>
      <c r="U4" s="4"/>
    </row>
    <row r="5" customFormat="false" ht="12.8" hidden="false" customHeight="false" outlineLevel="0" collapsed="false">
      <c r="A5" s="13"/>
      <c r="C5" s="4"/>
      <c r="D5" s="13"/>
      <c r="F5" s="4"/>
      <c r="G5" s="13"/>
      <c r="I5" s="4"/>
      <c r="J5" s="13"/>
      <c r="L5" s="4"/>
      <c r="M5" s="13"/>
      <c r="O5" s="4"/>
      <c r="P5" s="3" t="s">
        <v>110</v>
      </c>
      <c r="U5" s="4"/>
    </row>
    <row r="6" customFormat="false" ht="12.8" hidden="false" customHeight="false" outlineLevel="0" collapsed="false">
      <c r="A6" s="13"/>
      <c r="C6" s="4"/>
      <c r="D6" s="13"/>
      <c r="F6" s="4"/>
      <c r="G6" s="13"/>
      <c r="I6" s="4"/>
      <c r="J6" s="13"/>
      <c r="L6" s="4"/>
      <c r="M6" s="13"/>
      <c r="O6" s="4"/>
      <c r="P6" s="3" t="s">
        <v>111</v>
      </c>
      <c r="U6" s="4"/>
    </row>
    <row r="7" customFormat="false" ht="12.8" hidden="false" customHeight="false" outlineLevel="0" collapsed="false">
      <c r="A7" s="13"/>
      <c r="C7" s="4"/>
      <c r="D7" s="13"/>
      <c r="F7" s="4"/>
      <c r="G7" s="13"/>
      <c r="I7" s="4"/>
      <c r="J7" s="13"/>
      <c r="L7" s="4"/>
      <c r="M7" s="13"/>
      <c r="O7" s="4"/>
      <c r="P7" s="3" t="s">
        <v>112</v>
      </c>
      <c r="U7" s="4"/>
    </row>
    <row r="8" customFormat="false" ht="12.8" hidden="false" customHeight="false" outlineLevel="0" collapsed="false">
      <c r="A8" s="13"/>
      <c r="C8" s="4"/>
      <c r="D8" s="13"/>
      <c r="F8" s="4"/>
      <c r="G8" s="13"/>
      <c r="I8" s="4"/>
      <c r="J8" s="13"/>
      <c r="L8" s="4"/>
      <c r="M8" s="13"/>
      <c r="O8" s="4"/>
      <c r="P8" s="3" t="s">
        <v>113</v>
      </c>
      <c r="U8" s="4"/>
    </row>
    <row r="9" customFormat="false" ht="12.8" hidden="false" customHeight="false" outlineLevel="0" collapsed="false">
      <c r="A9" s="13"/>
      <c r="C9" s="4"/>
      <c r="D9" s="13"/>
      <c r="F9" s="4"/>
      <c r="G9" s="13"/>
      <c r="I9" s="4"/>
      <c r="J9" s="13"/>
      <c r="L9" s="4"/>
      <c r="M9" s="13"/>
      <c r="O9" s="4"/>
      <c r="P9" s="3" t="s">
        <v>114</v>
      </c>
      <c r="U9" s="4"/>
    </row>
    <row r="10" customFormat="false" ht="12.8" hidden="false" customHeight="false" outlineLevel="0" collapsed="false">
      <c r="A10" s="13"/>
      <c r="C10" s="4"/>
      <c r="D10" s="13"/>
      <c r="F10" s="4"/>
      <c r="G10" s="13"/>
      <c r="I10" s="4"/>
      <c r="J10" s="13"/>
      <c r="L10" s="4"/>
      <c r="M10" s="13"/>
      <c r="O10" s="4"/>
      <c r="P10" s="3" t="s">
        <v>115</v>
      </c>
      <c r="Q10" s="0" t="n">
        <f aca="false">COUNTIF(A3:B46,"Check")</f>
        <v>0</v>
      </c>
      <c r="R10" s="0" t="n">
        <f aca="false">COUNTIF(D3:E46,"Check")</f>
        <v>0</v>
      </c>
      <c r="S10" s="0" t="n">
        <f aca="false">COUNTIF(G3:H46,"Check")</f>
        <v>0</v>
      </c>
      <c r="T10" s="0" t="n">
        <f aca="false">COUNTIF(J3:K46,"Check")</f>
        <v>0</v>
      </c>
      <c r="U10" s="4" t="n">
        <f aca="false">COUNTIF(M3:N46,"Check")</f>
        <v>0</v>
      </c>
    </row>
    <row r="11" customFormat="false" ht="12.8" hidden="false" customHeight="false" outlineLevel="0" collapsed="false">
      <c r="A11" s="13"/>
      <c r="C11" s="4"/>
      <c r="D11" s="13"/>
      <c r="F11" s="4"/>
      <c r="G11" s="13"/>
      <c r="I11" s="4"/>
      <c r="J11" s="13"/>
      <c r="L11" s="4"/>
      <c r="M11" s="13"/>
      <c r="O11" s="4"/>
      <c r="P11" s="8" t="s">
        <v>116</v>
      </c>
      <c r="Q11" s="10"/>
      <c r="R11" s="10"/>
      <c r="S11" s="10"/>
      <c r="T11" s="10"/>
      <c r="U11" s="11"/>
    </row>
    <row r="12" customFormat="false" ht="12.8" hidden="false" customHeight="false" outlineLevel="0" collapsed="false">
      <c r="A12" s="13"/>
      <c r="C12" s="4"/>
      <c r="D12" s="13"/>
      <c r="F12" s="4"/>
      <c r="G12" s="13"/>
      <c r="I12" s="4"/>
      <c r="J12" s="13"/>
      <c r="L12" s="4"/>
      <c r="M12" s="13"/>
      <c r="O12" s="4"/>
    </row>
    <row r="13" customFormat="false" ht="12.8" hidden="false" customHeight="false" outlineLevel="0" collapsed="false">
      <c r="A13" s="13"/>
      <c r="C13" s="4"/>
      <c r="D13" s="13"/>
      <c r="F13" s="4"/>
      <c r="G13" s="13"/>
      <c r="I13" s="4"/>
      <c r="J13" s="13"/>
      <c r="L13" s="4"/>
      <c r="M13" s="13"/>
      <c r="O13" s="4"/>
    </row>
    <row r="14" customFormat="false" ht="12.8" hidden="false" customHeight="false" outlineLevel="0" collapsed="false">
      <c r="A14" s="13"/>
      <c r="C14" s="4"/>
      <c r="D14" s="13"/>
      <c r="F14" s="4"/>
      <c r="G14" s="13"/>
      <c r="I14" s="4"/>
      <c r="J14" s="13"/>
      <c r="L14" s="4"/>
      <c r="M14" s="13"/>
      <c r="O14" s="4"/>
    </row>
    <row r="15" customFormat="false" ht="12.8" hidden="false" customHeight="false" outlineLevel="0" collapsed="false">
      <c r="A15" s="13"/>
      <c r="C15" s="4"/>
      <c r="D15" s="13"/>
      <c r="F15" s="4"/>
      <c r="G15" s="13"/>
      <c r="I15" s="4"/>
      <c r="J15" s="13"/>
      <c r="L15" s="4"/>
      <c r="M15" s="13"/>
      <c r="O15" s="4"/>
    </row>
    <row r="16" customFormat="false" ht="12.8" hidden="false" customHeight="false" outlineLevel="0" collapsed="false">
      <c r="A16" s="13"/>
      <c r="C16" s="4"/>
      <c r="D16" s="13"/>
      <c r="F16" s="4"/>
      <c r="G16" s="13"/>
      <c r="I16" s="4"/>
      <c r="J16" s="13"/>
      <c r="L16" s="4"/>
      <c r="M16" s="13"/>
      <c r="O16" s="4"/>
    </row>
    <row r="17" customFormat="false" ht="12.8" hidden="false" customHeight="false" outlineLevel="0" collapsed="false">
      <c r="A17" s="13"/>
      <c r="C17" s="4"/>
      <c r="D17" s="13"/>
      <c r="F17" s="4"/>
      <c r="G17" s="13"/>
      <c r="I17" s="4"/>
      <c r="J17" s="13"/>
      <c r="L17" s="4"/>
      <c r="M17" s="13"/>
      <c r="O17" s="4"/>
    </row>
    <row r="18" customFormat="false" ht="12.8" hidden="false" customHeight="false" outlineLevel="0" collapsed="false">
      <c r="A18" s="13"/>
      <c r="C18" s="4"/>
      <c r="D18" s="13"/>
      <c r="F18" s="4"/>
      <c r="G18" s="13"/>
      <c r="I18" s="4"/>
      <c r="J18" s="13"/>
      <c r="L18" s="4"/>
      <c r="M18" s="13"/>
      <c r="O18" s="4"/>
    </row>
    <row r="19" customFormat="false" ht="12.8" hidden="false" customHeight="false" outlineLevel="0" collapsed="false">
      <c r="A19" s="13"/>
      <c r="C19" s="4"/>
      <c r="D19" s="13"/>
      <c r="F19" s="4"/>
      <c r="G19" s="13"/>
      <c r="I19" s="4"/>
      <c r="J19" s="13"/>
      <c r="L19" s="4"/>
      <c r="M19" s="13"/>
      <c r="O19" s="4"/>
    </row>
    <row r="20" customFormat="false" ht="12.8" hidden="false" customHeight="false" outlineLevel="0" collapsed="false">
      <c r="A20" s="13"/>
      <c r="C20" s="4"/>
      <c r="D20" s="13"/>
      <c r="F20" s="4"/>
      <c r="G20" s="13"/>
      <c r="I20" s="4"/>
      <c r="J20" s="13"/>
      <c r="L20" s="4"/>
      <c r="M20" s="13"/>
      <c r="O20" s="4"/>
    </row>
    <row r="21" customFormat="false" ht="12.8" hidden="false" customHeight="false" outlineLevel="0" collapsed="false">
      <c r="A21" s="13"/>
      <c r="C21" s="4"/>
      <c r="D21" s="13"/>
      <c r="F21" s="4"/>
      <c r="G21" s="13"/>
      <c r="I21" s="4"/>
      <c r="J21" s="13"/>
      <c r="L21" s="4"/>
      <c r="M21" s="13"/>
      <c r="O21" s="4"/>
    </row>
    <row r="22" customFormat="false" ht="12.8" hidden="false" customHeight="false" outlineLevel="0" collapsed="false">
      <c r="A22" s="13"/>
      <c r="C22" s="4"/>
      <c r="D22" s="13"/>
      <c r="F22" s="4"/>
      <c r="G22" s="13"/>
      <c r="I22" s="4"/>
      <c r="J22" s="13"/>
      <c r="L22" s="4"/>
      <c r="M22" s="13"/>
      <c r="O22" s="4"/>
    </row>
    <row r="23" customFormat="false" ht="12.8" hidden="false" customHeight="false" outlineLevel="0" collapsed="false">
      <c r="A23" s="13"/>
      <c r="C23" s="4"/>
      <c r="D23" s="13"/>
      <c r="F23" s="4"/>
      <c r="G23" s="13"/>
      <c r="I23" s="4"/>
      <c r="J23" s="13"/>
      <c r="L23" s="4"/>
      <c r="M23" s="13"/>
      <c r="O23" s="4"/>
    </row>
    <row r="24" customFormat="false" ht="12.8" hidden="false" customHeight="false" outlineLevel="0" collapsed="false">
      <c r="A24" s="13"/>
      <c r="C24" s="4"/>
      <c r="D24" s="13"/>
      <c r="F24" s="4"/>
      <c r="G24" s="13"/>
      <c r="I24" s="4"/>
      <c r="J24" s="13"/>
      <c r="L24" s="4"/>
      <c r="M24" s="13"/>
      <c r="O24" s="4"/>
    </row>
    <row r="25" customFormat="false" ht="12.8" hidden="false" customHeight="false" outlineLevel="0" collapsed="false">
      <c r="A25" s="13"/>
      <c r="C25" s="4"/>
      <c r="D25" s="13"/>
      <c r="F25" s="4"/>
      <c r="G25" s="13"/>
      <c r="I25" s="4"/>
      <c r="J25" s="13"/>
      <c r="L25" s="4"/>
      <c r="M25" s="13"/>
      <c r="O25" s="4"/>
    </row>
    <row r="26" customFormat="false" ht="12.8" hidden="false" customHeight="false" outlineLevel="0" collapsed="false">
      <c r="A26" s="13"/>
      <c r="C26" s="4"/>
      <c r="D26" s="13"/>
      <c r="F26" s="4"/>
      <c r="G26" s="13"/>
      <c r="I26" s="4"/>
      <c r="J26" s="13"/>
      <c r="L26" s="4"/>
      <c r="M26" s="13"/>
      <c r="O26" s="4"/>
    </row>
    <row r="27" customFormat="false" ht="12.8" hidden="false" customHeight="false" outlineLevel="0" collapsed="false">
      <c r="A27" s="13"/>
      <c r="C27" s="4"/>
      <c r="D27" s="13"/>
      <c r="F27" s="4"/>
      <c r="G27" s="13"/>
      <c r="I27" s="4"/>
      <c r="J27" s="13"/>
      <c r="L27" s="4"/>
      <c r="M27" s="13"/>
      <c r="O27" s="4"/>
    </row>
    <row r="28" customFormat="false" ht="12.8" hidden="false" customHeight="false" outlineLevel="0" collapsed="false">
      <c r="A28" s="13"/>
      <c r="C28" s="4"/>
      <c r="D28" s="13"/>
      <c r="F28" s="4"/>
      <c r="G28" s="13"/>
      <c r="I28" s="4"/>
      <c r="J28" s="13"/>
      <c r="L28" s="4"/>
      <c r="M28" s="13"/>
      <c r="O28" s="4"/>
    </row>
    <row r="29" customFormat="false" ht="12.8" hidden="false" customHeight="false" outlineLevel="0" collapsed="false">
      <c r="A29" s="13"/>
      <c r="C29" s="4"/>
      <c r="D29" s="13"/>
      <c r="F29" s="4"/>
      <c r="G29" s="13"/>
      <c r="I29" s="4"/>
      <c r="J29" s="13"/>
      <c r="L29" s="4"/>
      <c r="M29" s="13"/>
      <c r="O29" s="4"/>
    </row>
    <row r="30" customFormat="false" ht="12.8" hidden="false" customHeight="false" outlineLevel="0" collapsed="false">
      <c r="A30" s="13"/>
      <c r="C30" s="4"/>
      <c r="D30" s="13"/>
      <c r="F30" s="4"/>
      <c r="G30" s="13"/>
      <c r="I30" s="4"/>
      <c r="J30" s="13"/>
      <c r="L30" s="4"/>
      <c r="M30" s="13"/>
      <c r="O30" s="4"/>
    </row>
    <row r="31" customFormat="false" ht="12.8" hidden="false" customHeight="false" outlineLevel="0" collapsed="false">
      <c r="A31" s="13"/>
      <c r="C31" s="4"/>
      <c r="D31" s="13"/>
      <c r="F31" s="4"/>
      <c r="G31" s="13"/>
      <c r="I31" s="4"/>
      <c r="J31" s="13"/>
      <c r="L31" s="4"/>
      <c r="M31" s="13"/>
      <c r="O31" s="4"/>
    </row>
    <row r="32" customFormat="false" ht="12.8" hidden="false" customHeight="false" outlineLevel="0" collapsed="false">
      <c r="A32" s="13"/>
      <c r="C32" s="4"/>
      <c r="D32" s="13"/>
      <c r="F32" s="4"/>
      <c r="G32" s="13"/>
      <c r="I32" s="4"/>
      <c r="J32" s="13"/>
      <c r="L32" s="4"/>
      <c r="M32" s="13"/>
      <c r="O32" s="4"/>
    </row>
    <row r="33" customFormat="false" ht="12.8" hidden="false" customHeight="false" outlineLevel="0" collapsed="false">
      <c r="A33" s="13"/>
      <c r="C33" s="4"/>
      <c r="D33" s="13"/>
      <c r="F33" s="4"/>
      <c r="G33" s="13"/>
      <c r="I33" s="4"/>
      <c r="J33" s="13"/>
      <c r="L33" s="4"/>
      <c r="M33" s="13"/>
      <c r="O33" s="4"/>
    </row>
    <row r="34" customFormat="false" ht="12.8" hidden="false" customHeight="false" outlineLevel="0" collapsed="false">
      <c r="A34" s="13"/>
      <c r="C34" s="4"/>
      <c r="D34" s="13"/>
      <c r="F34" s="4"/>
      <c r="G34" s="13"/>
      <c r="I34" s="4"/>
      <c r="J34" s="13"/>
      <c r="L34" s="4"/>
      <c r="M34" s="13"/>
      <c r="O34" s="4"/>
    </row>
    <row r="35" customFormat="false" ht="12.8" hidden="false" customHeight="false" outlineLevel="0" collapsed="false">
      <c r="A35" s="13"/>
      <c r="C35" s="4"/>
      <c r="D35" s="13"/>
      <c r="F35" s="4"/>
      <c r="G35" s="13"/>
      <c r="I35" s="4"/>
      <c r="J35" s="13"/>
      <c r="L35" s="4"/>
      <c r="M35" s="13"/>
      <c r="O35" s="4"/>
    </row>
    <row r="36" customFormat="false" ht="12.8" hidden="false" customHeight="false" outlineLevel="0" collapsed="false">
      <c r="A36" s="13"/>
      <c r="C36" s="4"/>
      <c r="D36" s="13"/>
      <c r="F36" s="4"/>
      <c r="G36" s="13"/>
      <c r="I36" s="4"/>
      <c r="J36" s="13"/>
      <c r="L36" s="4"/>
      <c r="M36" s="13"/>
      <c r="O36" s="4"/>
    </row>
    <row r="37" customFormat="false" ht="12.8" hidden="false" customHeight="false" outlineLevel="0" collapsed="false">
      <c r="A37" s="13"/>
      <c r="C37" s="4"/>
      <c r="D37" s="13"/>
      <c r="F37" s="4"/>
      <c r="G37" s="13"/>
      <c r="I37" s="4"/>
      <c r="J37" s="13"/>
      <c r="L37" s="4"/>
      <c r="M37" s="13"/>
      <c r="O37" s="4"/>
    </row>
    <row r="38" customFormat="false" ht="12.8" hidden="false" customHeight="false" outlineLevel="0" collapsed="false">
      <c r="A38" s="13"/>
      <c r="C38" s="4"/>
      <c r="D38" s="13"/>
      <c r="F38" s="4"/>
      <c r="G38" s="13"/>
      <c r="I38" s="4"/>
      <c r="J38" s="13"/>
      <c r="L38" s="4"/>
      <c r="M38" s="13"/>
      <c r="O38" s="4"/>
    </row>
    <row r="39" customFormat="false" ht="12.8" hidden="false" customHeight="false" outlineLevel="0" collapsed="false">
      <c r="A39" s="13"/>
      <c r="C39" s="4"/>
      <c r="D39" s="13"/>
      <c r="F39" s="4"/>
      <c r="G39" s="13"/>
      <c r="I39" s="4"/>
      <c r="J39" s="13"/>
      <c r="L39" s="4"/>
      <c r="M39" s="13"/>
      <c r="O39" s="4"/>
    </row>
    <row r="40" customFormat="false" ht="12.8" hidden="false" customHeight="false" outlineLevel="0" collapsed="false">
      <c r="A40" s="13"/>
      <c r="C40" s="4"/>
      <c r="D40" s="13"/>
      <c r="F40" s="4"/>
      <c r="G40" s="13"/>
      <c r="I40" s="4"/>
      <c r="J40" s="13"/>
      <c r="L40" s="4"/>
      <c r="M40" s="13"/>
      <c r="O40" s="4"/>
    </row>
    <row r="41" customFormat="false" ht="12.8" hidden="false" customHeight="false" outlineLevel="0" collapsed="false">
      <c r="A41" s="13"/>
      <c r="C41" s="4"/>
      <c r="D41" s="13"/>
      <c r="F41" s="4"/>
      <c r="G41" s="13"/>
      <c r="I41" s="4"/>
      <c r="J41" s="13"/>
      <c r="L41" s="4"/>
      <c r="M41" s="13"/>
      <c r="O41" s="4"/>
    </row>
    <row r="42" customFormat="false" ht="12.8" hidden="false" customHeight="false" outlineLevel="0" collapsed="false">
      <c r="A42" s="13"/>
      <c r="C42" s="4"/>
      <c r="D42" s="13"/>
      <c r="F42" s="4"/>
      <c r="G42" s="13"/>
      <c r="I42" s="4"/>
      <c r="J42" s="13"/>
      <c r="L42" s="4"/>
      <c r="M42" s="13"/>
      <c r="O42" s="4"/>
    </row>
    <row r="43" customFormat="false" ht="12.8" hidden="false" customHeight="false" outlineLevel="0" collapsed="false">
      <c r="A43" s="13"/>
      <c r="C43" s="4"/>
      <c r="D43" s="13"/>
      <c r="F43" s="4"/>
      <c r="G43" s="13"/>
      <c r="I43" s="4"/>
      <c r="J43" s="13"/>
      <c r="L43" s="4"/>
      <c r="M43" s="13"/>
      <c r="O43" s="4"/>
    </row>
    <row r="44" customFormat="false" ht="12.8" hidden="false" customHeight="false" outlineLevel="0" collapsed="false">
      <c r="A44" s="13"/>
      <c r="C44" s="4"/>
      <c r="D44" s="13"/>
      <c r="F44" s="4"/>
      <c r="G44" s="13"/>
      <c r="I44" s="4"/>
      <c r="J44" s="13"/>
      <c r="L44" s="4"/>
      <c r="M44" s="13"/>
      <c r="O44" s="4"/>
    </row>
    <row r="45" customFormat="false" ht="12.8" hidden="false" customHeight="false" outlineLevel="0" collapsed="false">
      <c r="A45" s="13"/>
      <c r="C45" s="4"/>
      <c r="D45" s="13"/>
      <c r="F45" s="4"/>
      <c r="G45" s="13"/>
      <c r="I45" s="4"/>
      <c r="J45" s="13"/>
      <c r="L45" s="4"/>
      <c r="M45" s="13"/>
      <c r="O45" s="4"/>
    </row>
    <row r="46" customFormat="false" ht="12.8" hidden="false" customHeight="false" outlineLevel="0" collapsed="false">
      <c r="A46" s="16"/>
      <c r="B46" s="10"/>
      <c r="C46" s="11"/>
      <c r="D46" s="16"/>
      <c r="E46" s="10"/>
      <c r="F46" s="11"/>
      <c r="G46" s="16"/>
      <c r="H46" s="10"/>
      <c r="I46" s="11"/>
      <c r="J46" s="16"/>
      <c r="K46" s="10"/>
      <c r="L46" s="11"/>
      <c r="M46" s="16"/>
      <c r="N46" s="10"/>
      <c r="O46" s="11"/>
    </row>
  </sheetData>
  <mergeCells count="6">
    <mergeCell ref="A1:C1"/>
    <mergeCell ref="D1:F1"/>
    <mergeCell ref="G1:I1"/>
    <mergeCell ref="J1:L1"/>
    <mergeCell ref="M1:O1"/>
    <mergeCell ref="P1:U1"/>
  </mergeCells>
  <dataValidations count="2">
    <dataValidation allowBlank="true" errorStyle="stop" operator="equal" showDropDown="false" showErrorMessage="true" showInputMessage="false" sqref="A3:A46 D3:D46 G3:G46 J3:J46 M3:M46" type="list">
      <formula1>'Fill in values'!$H$2:$H$13</formula1>
      <formula2>0</formula2>
    </dataValidation>
    <dataValidation allowBlank="true" errorStyle="stop" operator="equal" showDropDown="false" showErrorMessage="true" showInputMessage="false" sqref="B3:B46 E3:E46 H3:H46 K3:K46 N3:N46" type="list">
      <formula1>'Fill in values'!$L$2:$L$9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9296875" defaultRowHeight="12.8" zeroHeight="false" outlineLevelRow="0" outlineLevelCol="0"/>
  <cols>
    <col collapsed="false" customWidth="true" hidden="false" outlineLevel="0" max="1" min="1" style="0" width="20.31"/>
    <col collapsed="false" customWidth="true" hidden="false" outlineLevel="0" max="8" min="8" style="0" width="20.31"/>
  </cols>
  <sheetData>
    <row r="1" customFormat="false" ht="15" hidden="false" customHeight="false" outlineLevel="0" collapsed="false">
      <c r="A1" s="1" t="s">
        <v>117</v>
      </c>
      <c r="B1" s="1"/>
      <c r="C1" s="1"/>
      <c r="D1" s="1"/>
      <c r="E1" s="1"/>
      <c r="F1" s="1"/>
      <c r="H1" s="1" t="s">
        <v>118</v>
      </c>
      <c r="I1" s="1"/>
      <c r="J1" s="1"/>
      <c r="K1" s="1"/>
      <c r="L1" s="1"/>
      <c r="M1" s="1"/>
    </row>
    <row r="2" customFormat="false" ht="12.8" hidden="false" customHeight="false" outlineLevel="0" collapsed="false">
      <c r="A2" s="35" t="s">
        <v>106</v>
      </c>
      <c r="B2" s="36" t="n">
        <v>2015</v>
      </c>
      <c r="C2" s="37" t="n">
        <v>2016</v>
      </c>
      <c r="D2" s="36" t="n">
        <v>2017</v>
      </c>
      <c r="E2" s="5" t="n">
        <v>2018</v>
      </c>
      <c r="F2" s="6" t="n">
        <v>2019</v>
      </c>
      <c r="H2" s="35" t="s">
        <v>106</v>
      </c>
      <c r="I2" s="36" t="n">
        <v>2015</v>
      </c>
      <c r="J2" s="37" t="n">
        <v>2016</v>
      </c>
      <c r="K2" s="36" t="n">
        <v>2017</v>
      </c>
      <c r="L2" s="5" t="n">
        <v>2018</v>
      </c>
      <c r="M2" s="6" t="n">
        <v>2019</v>
      </c>
    </row>
    <row r="3" customFormat="false" ht="12.8" hidden="false" customHeight="false" outlineLevel="0" collapsed="false">
      <c r="A3" s="35" t="s">
        <v>119</v>
      </c>
      <c r="B3" s="38"/>
      <c r="C3" s="39"/>
      <c r="D3" s="38"/>
      <c r="F3" s="4"/>
      <c r="H3" s="35" t="s">
        <v>119</v>
      </c>
      <c r="I3" s="38"/>
      <c r="J3" s="39"/>
      <c r="K3" s="38"/>
      <c r="M3" s="4"/>
    </row>
    <row r="4" customFormat="false" ht="12.8" hidden="false" customHeight="false" outlineLevel="0" collapsed="false">
      <c r="A4" s="35" t="s">
        <v>120</v>
      </c>
      <c r="B4" s="38"/>
      <c r="C4" s="39"/>
      <c r="D4" s="38"/>
      <c r="F4" s="4"/>
      <c r="H4" s="35" t="s">
        <v>120</v>
      </c>
      <c r="I4" s="38"/>
      <c r="J4" s="39"/>
      <c r="K4" s="38"/>
      <c r="M4" s="4"/>
    </row>
    <row r="5" customFormat="false" ht="12.8" hidden="false" customHeight="false" outlineLevel="0" collapsed="false">
      <c r="A5" s="35" t="s">
        <v>121</v>
      </c>
      <c r="B5" s="38"/>
      <c r="C5" s="39"/>
      <c r="D5" s="38"/>
      <c r="F5" s="4"/>
      <c r="H5" s="35" t="s">
        <v>121</v>
      </c>
      <c r="I5" s="38"/>
      <c r="J5" s="39"/>
      <c r="K5" s="38"/>
      <c r="M5" s="4"/>
    </row>
    <row r="6" customFormat="false" ht="12.8" hidden="false" customHeight="false" outlineLevel="0" collapsed="false">
      <c r="A6" s="35" t="s">
        <v>122</v>
      </c>
      <c r="B6" s="38"/>
      <c r="C6" s="39"/>
      <c r="D6" s="38"/>
      <c r="F6" s="4"/>
      <c r="H6" s="35" t="s">
        <v>122</v>
      </c>
      <c r="I6" s="38"/>
      <c r="J6" s="39"/>
      <c r="K6" s="38"/>
      <c r="M6" s="4"/>
    </row>
    <row r="7" customFormat="false" ht="12.8" hidden="false" customHeight="false" outlineLevel="0" collapsed="false">
      <c r="A7" s="35" t="s">
        <v>113</v>
      </c>
      <c r="B7" s="38"/>
      <c r="C7" s="39"/>
      <c r="D7" s="38"/>
      <c r="F7" s="4"/>
      <c r="H7" s="35" t="s">
        <v>113</v>
      </c>
      <c r="I7" s="38"/>
      <c r="J7" s="39"/>
      <c r="K7" s="38"/>
      <c r="M7" s="4"/>
    </row>
    <row r="8" customFormat="false" ht="12.8" hidden="false" customHeight="false" outlineLevel="0" collapsed="false">
      <c r="A8" s="35" t="s">
        <v>123</v>
      </c>
      <c r="B8" s="38"/>
      <c r="C8" s="39"/>
      <c r="D8" s="38"/>
      <c r="F8" s="4"/>
      <c r="H8" s="35" t="s">
        <v>123</v>
      </c>
      <c r="I8" s="38"/>
      <c r="J8" s="39"/>
      <c r="K8" s="38"/>
      <c r="M8" s="4"/>
    </row>
    <row r="9" customFormat="false" ht="12.8" hidden="false" customHeight="false" outlineLevel="0" collapsed="false">
      <c r="A9" s="35" t="s">
        <v>112</v>
      </c>
      <c r="B9" s="38"/>
      <c r="C9" s="39"/>
      <c r="D9" s="38"/>
      <c r="F9" s="4"/>
      <c r="H9" s="35" t="s">
        <v>112</v>
      </c>
      <c r="I9" s="38"/>
      <c r="J9" s="39"/>
      <c r="K9" s="38"/>
      <c r="M9" s="4"/>
    </row>
    <row r="10" customFormat="false" ht="12.8" hidden="false" customHeight="false" outlineLevel="0" collapsed="false">
      <c r="A10" s="35" t="s">
        <v>124</v>
      </c>
      <c r="B10" s="38"/>
      <c r="C10" s="39"/>
      <c r="D10" s="38"/>
      <c r="F10" s="4"/>
      <c r="H10" s="35" t="s">
        <v>124</v>
      </c>
      <c r="I10" s="38"/>
      <c r="J10" s="39"/>
      <c r="K10" s="38"/>
      <c r="M10" s="4"/>
    </row>
    <row r="11" customFormat="false" ht="12.8" hidden="false" customHeight="false" outlineLevel="0" collapsed="false">
      <c r="A11" s="35" t="s">
        <v>111</v>
      </c>
      <c r="B11" s="38"/>
      <c r="C11" s="39"/>
      <c r="D11" s="38"/>
      <c r="F11" s="4"/>
      <c r="H11" s="35" t="s">
        <v>111</v>
      </c>
      <c r="I11" s="38"/>
      <c r="J11" s="39"/>
      <c r="K11" s="38"/>
      <c r="M11" s="4"/>
    </row>
    <row r="12" customFormat="false" ht="12.8" hidden="false" customHeight="false" outlineLevel="0" collapsed="false">
      <c r="A12" s="35" t="s">
        <v>110</v>
      </c>
      <c r="B12" s="38"/>
      <c r="C12" s="39"/>
      <c r="D12" s="38"/>
      <c r="F12" s="4"/>
      <c r="H12" s="35" t="s">
        <v>110</v>
      </c>
      <c r="I12" s="38"/>
      <c r="J12" s="39"/>
      <c r="K12" s="38"/>
      <c r="M12" s="4"/>
    </row>
    <row r="13" customFormat="false" ht="12.8" hidden="false" customHeight="false" outlineLevel="0" collapsed="false">
      <c r="A13" s="35" t="s">
        <v>109</v>
      </c>
      <c r="B13" s="38"/>
      <c r="C13" s="39"/>
      <c r="D13" s="38"/>
      <c r="F13" s="4"/>
      <c r="H13" s="35" t="s">
        <v>109</v>
      </c>
      <c r="I13" s="38"/>
      <c r="J13" s="39"/>
      <c r="K13" s="38"/>
      <c r="M13" s="4"/>
    </row>
    <row r="14" customFormat="false" ht="12.8" hidden="false" customHeight="false" outlineLevel="0" collapsed="false">
      <c r="A14" s="35" t="s">
        <v>125</v>
      </c>
      <c r="B14" s="38"/>
      <c r="C14" s="39"/>
      <c r="F14" s="4"/>
      <c r="H14" s="35" t="s">
        <v>125</v>
      </c>
      <c r="I14" s="38"/>
      <c r="J14" s="39"/>
      <c r="M14" s="4"/>
    </row>
    <row r="15" customFormat="false" ht="12.8" hidden="false" customHeight="false" outlineLevel="0" collapsed="false">
      <c r="A15" s="35" t="s">
        <v>126</v>
      </c>
      <c r="B15" s="38"/>
      <c r="C15" s="39"/>
      <c r="D15" s="38"/>
      <c r="F15" s="4"/>
      <c r="H15" s="35" t="s">
        <v>126</v>
      </c>
      <c r="I15" s="38"/>
      <c r="J15" s="39"/>
      <c r="K15" s="38"/>
      <c r="M15" s="4"/>
    </row>
    <row r="16" customFormat="false" ht="12.8" hidden="false" customHeight="false" outlineLevel="0" collapsed="false">
      <c r="A16" s="40" t="s">
        <v>127</v>
      </c>
      <c r="B16" s="41" t="n">
        <f aca="false">SUM(B3:B15)</f>
        <v>0</v>
      </c>
      <c r="C16" s="41" t="n">
        <f aca="false">SUM(C3:C15)</f>
        <v>0</v>
      </c>
      <c r="D16" s="41" t="n">
        <f aca="false">SUM(D3:D15)</f>
        <v>0</v>
      </c>
      <c r="E16" s="41" t="n">
        <f aca="false">SUM(E3:E15)</f>
        <v>0</v>
      </c>
      <c r="F16" s="42" t="n">
        <f aca="false">SUM(F3:F15)</f>
        <v>0</v>
      </c>
      <c r="H16" s="40" t="s">
        <v>127</v>
      </c>
      <c r="I16" s="41" t="n">
        <f aca="false">SUM(I3:I15)</f>
        <v>0</v>
      </c>
      <c r="J16" s="41" t="n">
        <f aca="false">SUM(J3:J15)</f>
        <v>0</v>
      </c>
      <c r="K16" s="41" t="n">
        <f aca="false">SUM(K3:K15)</f>
        <v>0</v>
      </c>
      <c r="L16" s="41" t="n">
        <f aca="false">SUM(L3:L15)</f>
        <v>0</v>
      </c>
      <c r="M16" s="42" t="n">
        <f aca="false">SUM(M3:M15)</f>
        <v>0</v>
      </c>
    </row>
    <row r="18" customFormat="false" ht="15" hidden="false" customHeight="false" outlineLevel="0" collapsed="false">
      <c r="A18" s="1" t="s">
        <v>128</v>
      </c>
      <c r="B18" s="1"/>
      <c r="C18" s="1"/>
      <c r="D18" s="1"/>
      <c r="E18" s="1"/>
      <c r="F18" s="1"/>
      <c r="H18" s="1" t="s">
        <v>129</v>
      </c>
      <c r="I18" s="1"/>
      <c r="J18" s="1"/>
      <c r="K18" s="1"/>
      <c r="L18" s="1"/>
      <c r="M18" s="1"/>
    </row>
    <row r="19" customFormat="false" ht="12.8" hidden="false" customHeight="false" outlineLevel="0" collapsed="false">
      <c r="A19" s="35" t="s">
        <v>106</v>
      </c>
      <c r="B19" s="36" t="n">
        <v>2015</v>
      </c>
      <c r="C19" s="37" t="n">
        <v>2016</v>
      </c>
      <c r="D19" s="36" t="n">
        <v>2017</v>
      </c>
      <c r="E19" s="5" t="n">
        <v>2018</v>
      </c>
      <c r="F19" s="6" t="n">
        <v>2019</v>
      </c>
      <c r="H19" s="35" t="s">
        <v>106</v>
      </c>
      <c r="I19" s="36" t="n">
        <v>2015</v>
      </c>
      <c r="J19" s="37" t="n">
        <v>2016</v>
      </c>
      <c r="K19" s="36" t="n">
        <v>2017</v>
      </c>
      <c r="L19" s="5" t="n">
        <v>2018</v>
      </c>
      <c r="M19" s="6" t="n">
        <v>2019</v>
      </c>
    </row>
    <row r="20" customFormat="false" ht="12.8" hidden="false" customHeight="false" outlineLevel="0" collapsed="false">
      <c r="A20" s="35" t="s">
        <v>119</v>
      </c>
      <c r="B20" s="38"/>
      <c r="C20" s="39"/>
      <c r="D20" s="38"/>
      <c r="F20" s="4"/>
      <c r="H20" s="35" t="s">
        <v>119</v>
      </c>
      <c r="I20" s="38" t="n">
        <f aca="false">IF(B37&lt;&gt;0,I3/B37,)</f>
        <v>0</v>
      </c>
      <c r="J20" s="38" t="n">
        <f aca="false">IF(C37&lt;&gt;0,J3/C37,)</f>
        <v>0</v>
      </c>
      <c r="K20" s="38" t="n">
        <f aca="false">IF(D37&lt;&gt;0,K3/D37,)</f>
        <v>0</v>
      </c>
      <c r="L20" s="38" t="n">
        <f aca="false">IF(E37&lt;&gt;0,L3/E37,)</f>
        <v>0</v>
      </c>
      <c r="M20" s="43" t="n">
        <f aca="false">IF(F37&lt;&gt;0,M3/F37,)</f>
        <v>0</v>
      </c>
    </row>
    <row r="21" customFormat="false" ht="12.8" hidden="false" customHeight="false" outlineLevel="0" collapsed="false">
      <c r="A21" s="35" t="s">
        <v>120</v>
      </c>
      <c r="B21" s="38"/>
      <c r="C21" s="39"/>
      <c r="D21" s="38"/>
      <c r="F21" s="4"/>
      <c r="H21" s="35" t="s">
        <v>120</v>
      </c>
      <c r="I21" s="38" t="n">
        <f aca="false">IF(B38&lt;&gt;0,I4/B38,)</f>
        <v>0</v>
      </c>
      <c r="J21" s="38" t="n">
        <f aca="false">IF(C38&lt;&gt;0,J4/C38,)</f>
        <v>0</v>
      </c>
      <c r="K21" s="38" t="n">
        <f aca="false">IF(D38&lt;&gt;0,K4/D38,)</f>
        <v>0</v>
      </c>
      <c r="L21" s="38" t="n">
        <f aca="false">IF(E38&lt;&gt;0,L4/E38,)</f>
        <v>0</v>
      </c>
      <c r="M21" s="43" t="n">
        <f aca="false">IF(F38&lt;&gt;0,M4/F38,)</f>
        <v>0</v>
      </c>
    </row>
    <row r="22" customFormat="false" ht="12.8" hidden="false" customHeight="false" outlineLevel="0" collapsed="false">
      <c r="A22" s="35" t="s">
        <v>121</v>
      </c>
      <c r="B22" s="38"/>
      <c r="C22" s="39"/>
      <c r="D22" s="38"/>
      <c r="F22" s="4"/>
      <c r="H22" s="35" t="s">
        <v>121</v>
      </c>
      <c r="I22" s="38" t="n">
        <f aca="false">IF(B39&lt;&gt;0,I5/B39,)</f>
        <v>0</v>
      </c>
      <c r="J22" s="38" t="n">
        <f aca="false">IF(C39&lt;&gt;0,J5/C39,)</f>
        <v>0</v>
      </c>
      <c r="K22" s="38" t="n">
        <f aca="false">IF(D39&lt;&gt;0,K5/D39,)</f>
        <v>0</v>
      </c>
      <c r="L22" s="38" t="n">
        <f aca="false">IF(E39&lt;&gt;0,L5/E39,)</f>
        <v>0</v>
      </c>
      <c r="M22" s="43" t="n">
        <f aca="false">IF(F39&lt;&gt;0,M5/F39,)</f>
        <v>0</v>
      </c>
    </row>
    <row r="23" customFormat="false" ht="12.8" hidden="false" customHeight="false" outlineLevel="0" collapsed="false">
      <c r="A23" s="35" t="s">
        <v>122</v>
      </c>
      <c r="B23" s="38"/>
      <c r="C23" s="39"/>
      <c r="D23" s="38"/>
      <c r="F23" s="4"/>
      <c r="H23" s="35" t="s">
        <v>122</v>
      </c>
      <c r="I23" s="38" t="n">
        <f aca="false">IF(B40&lt;&gt;0,I6/B40,)</f>
        <v>0</v>
      </c>
      <c r="J23" s="38" t="n">
        <f aca="false">IF(C40&lt;&gt;0,J6/C40,)</f>
        <v>0</v>
      </c>
      <c r="K23" s="38" t="n">
        <f aca="false">IF(D40&lt;&gt;0,K6/D40,)</f>
        <v>0</v>
      </c>
      <c r="L23" s="38" t="n">
        <f aca="false">IF(E40&lt;&gt;0,L6/E40,)</f>
        <v>0</v>
      </c>
      <c r="M23" s="43" t="n">
        <f aca="false">IF(F40&lt;&gt;0,M6/F40,)</f>
        <v>0</v>
      </c>
    </row>
    <row r="24" customFormat="false" ht="12.8" hidden="false" customHeight="false" outlineLevel="0" collapsed="false">
      <c r="A24" s="35" t="s">
        <v>113</v>
      </c>
      <c r="B24" s="38"/>
      <c r="C24" s="39"/>
      <c r="D24" s="38"/>
      <c r="F24" s="4"/>
      <c r="H24" s="35" t="s">
        <v>113</v>
      </c>
      <c r="I24" s="38" t="n">
        <f aca="false">IF(B41&lt;&gt;0,I7/B41,)</f>
        <v>0</v>
      </c>
      <c r="J24" s="38" t="n">
        <f aca="false">IF(C41&lt;&gt;0,J7/C41,)</f>
        <v>0</v>
      </c>
      <c r="K24" s="38" t="n">
        <f aca="false">IF(D41&lt;&gt;0,K7/D41,)</f>
        <v>0</v>
      </c>
      <c r="L24" s="38" t="n">
        <f aca="false">IF(E41&lt;&gt;0,L7/E41,)</f>
        <v>0</v>
      </c>
      <c r="M24" s="43" t="n">
        <f aca="false">IF(F41&lt;&gt;0,M7/F41,)</f>
        <v>0</v>
      </c>
    </row>
    <row r="25" customFormat="false" ht="12.8" hidden="false" customHeight="false" outlineLevel="0" collapsed="false">
      <c r="A25" s="35" t="s">
        <v>123</v>
      </c>
      <c r="B25" s="38"/>
      <c r="C25" s="39"/>
      <c r="D25" s="38"/>
      <c r="F25" s="4"/>
      <c r="H25" s="35" t="s">
        <v>123</v>
      </c>
      <c r="I25" s="38" t="n">
        <f aca="false">IF(B42&lt;&gt;0,I8/B42,)</f>
        <v>0</v>
      </c>
      <c r="J25" s="38" t="n">
        <f aca="false">IF(C42&lt;&gt;0,J8/C42,)</f>
        <v>0</v>
      </c>
      <c r="K25" s="38" t="n">
        <f aca="false">IF(D42&lt;&gt;0,K8/D42,)</f>
        <v>0</v>
      </c>
      <c r="L25" s="38" t="n">
        <f aca="false">IF(E42&lt;&gt;0,L8/E42,)</f>
        <v>0</v>
      </c>
      <c r="M25" s="43" t="n">
        <f aca="false">IF(F42&lt;&gt;0,M8/F42,)</f>
        <v>0</v>
      </c>
    </row>
    <row r="26" customFormat="false" ht="12.8" hidden="false" customHeight="false" outlineLevel="0" collapsed="false">
      <c r="A26" s="35" t="s">
        <v>112</v>
      </c>
      <c r="B26" s="38"/>
      <c r="C26" s="39"/>
      <c r="D26" s="38"/>
      <c r="F26" s="4"/>
      <c r="H26" s="35" t="s">
        <v>112</v>
      </c>
      <c r="I26" s="38" t="n">
        <f aca="false">IF(B43&lt;&gt;0,I9/B43,)</f>
        <v>0</v>
      </c>
      <c r="J26" s="38" t="n">
        <f aca="false">IF(C43&lt;&gt;0,J9/C43,)</f>
        <v>0</v>
      </c>
      <c r="K26" s="38" t="n">
        <f aca="false">IF(D43&lt;&gt;0,K9/D43,)</f>
        <v>0</v>
      </c>
      <c r="L26" s="38" t="n">
        <f aca="false">IF(E43&lt;&gt;0,L9/E43,)</f>
        <v>0</v>
      </c>
      <c r="M26" s="43" t="n">
        <f aca="false">IF(F43&lt;&gt;0,M9/F43,)</f>
        <v>0</v>
      </c>
    </row>
    <row r="27" customFormat="false" ht="12.8" hidden="false" customHeight="false" outlineLevel="0" collapsed="false">
      <c r="A27" s="35" t="s">
        <v>124</v>
      </c>
      <c r="B27" s="38"/>
      <c r="C27" s="39"/>
      <c r="D27" s="38"/>
      <c r="F27" s="4"/>
      <c r="H27" s="35" t="s">
        <v>124</v>
      </c>
      <c r="I27" s="38" t="n">
        <f aca="false">IF(B44&lt;&gt;0,I10/B44,)</f>
        <v>0</v>
      </c>
      <c r="J27" s="38" t="n">
        <f aca="false">IF(C44&lt;&gt;0,J10/C44,)</f>
        <v>0</v>
      </c>
      <c r="K27" s="38" t="n">
        <f aca="false">IF(D44&lt;&gt;0,K10/D44,)</f>
        <v>0</v>
      </c>
      <c r="L27" s="38" t="n">
        <f aca="false">IF(E44&lt;&gt;0,L10/E44,)</f>
        <v>0</v>
      </c>
      <c r="M27" s="43" t="n">
        <f aca="false">IF(F44&lt;&gt;0,M10/F44,)</f>
        <v>0</v>
      </c>
    </row>
    <row r="28" customFormat="false" ht="12.8" hidden="false" customHeight="false" outlineLevel="0" collapsed="false">
      <c r="A28" s="35" t="s">
        <v>111</v>
      </c>
      <c r="B28" s="38"/>
      <c r="C28" s="39"/>
      <c r="D28" s="38"/>
      <c r="F28" s="4"/>
      <c r="H28" s="35" t="s">
        <v>111</v>
      </c>
      <c r="I28" s="38" t="n">
        <f aca="false">IF(B45&lt;&gt;0,I11/B45,)</f>
        <v>0</v>
      </c>
      <c r="J28" s="38" t="n">
        <f aca="false">IF(C45&lt;&gt;0,J11/C45,)</f>
        <v>0</v>
      </c>
      <c r="K28" s="38" t="n">
        <f aca="false">IF(D45&lt;&gt;0,K11/D45,)</f>
        <v>0</v>
      </c>
      <c r="L28" s="38" t="n">
        <f aca="false">IF(E45&lt;&gt;0,L11/E45,)</f>
        <v>0</v>
      </c>
      <c r="M28" s="43" t="n">
        <f aca="false">IF(F45&lt;&gt;0,M11/F45,)</f>
        <v>0</v>
      </c>
    </row>
    <row r="29" customFormat="false" ht="12.8" hidden="false" customHeight="false" outlineLevel="0" collapsed="false">
      <c r="A29" s="35" t="s">
        <v>110</v>
      </c>
      <c r="B29" s="38"/>
      <c r="C29" s="39"/>
      <c r="D29" s="38"/>
      <c r="F29" s="4"/>
      <c r="H29" s="35" t="s">
        <v>110</v>
      </c>
      <c r="I29" s="38" t="n">
        <f aca="false">IF(B46&lt;&gt;0,I12/B46,)</f>
        <v>0</v>
      </c>
      <c r="J29" s="38" t="n">
        <f aca="false">IF(C46&lt;&gt;0,J12/C46,)</f>
        <v>0</v>
      </c>
      <c r="K29" s="38" t="n">
        <f aca="false">IF(D46&lt;&gt;0,K12/D46,)</f>
        <v>0</v>
      </c>
      <c r="L29" s="38" t="n">
        <f aca="false">IF(E46&lt;&gt;0,L12/E46,)</f>
        <v>0</v>
      </c>
      <c r="M29" s="43" t="n">
        <f aca="false">IF(F46&lt;&gt;0,M12/F46,)</f>
        <v>0</v>
      </c>
    </row>
    <row r="30" customFormat="false" ht="12.8" hidden="false" customHeight="false" outlineLevel="0" collapsed="false">
      <c r="A30" s="35" t="s">
        <v>109</v>
      </c>
      <c r="B30" s="38"/>
      <c r="C30" s="39"/>
      <c r="D30" s="38"/>
      <c r="F30" s="4"/>
      <c r="H30" s="35" t="s">
        <v>109</v>
      </c>
      <c r="I30" s="38" t="n">
        <f aca="false">IF(B47&lt;&gt;0,I13/B47,)</f>
        <v>0</v>
      </c>
      <c r="J30" s="38" t="n">
        <f aca="false">IF(C47&lt;&gt;0,J13/C47,)</f>
        <v>0</v>
      </c>
      <c r="K30" s="38" t="n">
        <f aca="false">IF(D47&lt;&gt;0,K13/D47,)</f>
        <v>0</v>
      </c>
      <c r="L30" s="38" t="n">
        <f aca="false">IF(E47&lt;&gt;0,L13/E47,)</f>
        <v>0</v>
      </c>
      <c r="M30" s="43" t="n">
        <f aca="false">IF(F47&lt;&gt;0,M13/F47,)</f>
        <v>0</v>
      </c>
    </row>
    <row r="31" customFormat="false" ht="12.8" hidden="false" customHeight="false" outlineLevel="0" collapsed="false">
      <c r="A31" s="35" t="s">
        <v>125</v>
      </c>
      <c r="B31" s="38"/>
      <c r="C31" s="39"/>
      <c r="F31" s="4"/>
      <c r="H31" s="35" t="s">
        <v>125</v>
      </c>
      <c r="I31" s="38" t="n">
        <f aca="false">IF(B48&lt;&gt;0,I14/B48,)</f>
        <v>0</v>
      </c>
      <c r="J31" s="38" t="n">
        <f aca="false">IF(C48&lt;&gt;0,J14/C48,)</f>
        <v>0</v>
      </c>
      <c r="K31" s="38" t="n">
        <f aca="false">IF(D48&lt;&gt;0,K14/D48,)</f>
        <v>0</v>
      </c>
      <c r="L31" s="38" t="n">
        <f aca="false">IF(E48&lt;&gt;0,L14/E48,)</f>
        <v>0</v>
      </c>
      <c r="M31" s="43" t="n">
        <f aca="false">IF(F48&lt;&gt;0,M14/F48,)</f>
        <v>0</v>
      </c>
    </row>
    <row r="32" customFormat="false" ht="12.8" hidden="false" customHeight="false" outlineLevel="0" collapsed="false">
      <c r="A32" s="35" t="s">
        <v>126</v>
      </c>
      <c r="B32" s="38"/>
      <c r="C32" s="39"/>
      <c r="D32" s="38"/>
      <c r="F32" s="4"/>
      <c r="H32" s="35" t="s">
        <v>126</v>
      </c>
      <c r="I32" s="38" t="n">
        <f aca="false">IF(B49&lt;&gt;0,I15/B49,)</f>
        <v>0</v>
      </c>
      <c r="J32" s="38" t="n">
        <f aca="false">IF(C49&lt;&gt;0,J15/C49,)</f>
        <v>0</v>
      </c>
      <c r="K32" s="38" t="n">
        <f aca="false">IF(D49&lt;&gt;0,K15/D49,)</f>
        <v>0</v>
      </c>
      <c r="L32" s="38" t="n">
        <f aca="false">IF(E49&lt;&gt;0,L15/E49,)</f>
        <v>0</v>
      </c>
      <c r="M32" s="43" t="n">
        <f aca="false">IF(F49&lt;&gt;0,M15/F49,)</f>
        <v>0</v>
      </c>
    </row>
    <row r="33" customFormat="false" ht="12.8" hidden="false" customHeight="false" outlineLevel="0" collapsed="false">
      <c r="A33" s="40" t="s">
        <v>127</v>
      </c>
      <c r="B33" s="41" t="n">
        <f aca="false">SUM(B20:B32)</f>
        <v>0</v>
      </c>
      <c r="C33" s="41" t="n">
        <f aca="false">SUM(C20:C32)</f>
        <v>0</v>
      </c>
      <c r="D33" s="41" t="n">
        <f aca="false">SUM(D20:D32)</f>
        <v>0</v>
      </c>
      <c r="E33" s="41" t="n">
        <f aca="false">SUM(E20:E32)</f>
        <v>0</v>
      </c>
      <c r="F33" s="42" t="n">
        <f aca="false">SUM(F20:F32)</f>
        <v>0</v>
      </c>
      <c r="H33" s="40" t="s">
        <v>127</v>
      </c>
      <c r="I33" s="41" t="n">
        <f aca="false">IF(B50&lt;&gt;0,I16/B50,)</f>
        <v>0</v>
      </c>
      <c r="J33" s="41" t="n">
        <f aca="false">IF(C50&lt;&gt;0,J16/C50,)</f>
        <v>0</v>
      </c>
      <c r="K33" s="41" t="n">
        <f aca="false">IF(D50&lt;&gt;0,K16/D50,)</f>
        <v>0</v>
      </c>
      <c r="L33" s="41" t="n">
        <f aca="false">IF(E50&lt;&gt;0,L16/E50,)</f>
        <v>0</v>
      </c>
      <c r="M33" s="42" t="n">
        <f aca="false">IF(F50&lt;&gt;0,M16/F50,)</f>
        <v>0</v>
      </c>
    </row>
    <row r="35" customFormat="false" ht="15" hidden="false" customHeight="false" outlineLevel="0" collapsed="false">
      <c r="A35" s="1" t="s">
        <v>130</v>
      </c>
      <c r="B35" s="1"/>
      <c r="C35" s="1"/>
      <c r="D35" s="1"/>
      <c r="E35" s="1"/>
      <c r="F35" s="1"/>
    </row>
    <row r="36" customFormat="false" ht="12.8" hidden="false" customHeight="false" outlineLevel="0" collapsed="false">
      <c r="A36" s="35" t="s">
        <v>106</v>
      </c>
      <c r="B36" s="36" t="n">
        <v>2015</v>
      </c>
      <c r="C36" s="37" t="n">
        <v>2016</v>
      </c>
      <c r="D36" s="36" t="n">
        <v>2017</v>
      </c>
      <c r="E36" s="5" t="n">
        <v>2018</v>
      </c>
      <c r="F36" s="6" t="n">
        <v>2019</v>
      </c>
    </row>
    <row r="37" customFormat="false" ht="12.8" hidden="false" customHeight="false" outlineLevel="0" collapsed="false">
      <c r="A37" s="35" t="s">
        <v>119</v>
      </c>
      <c r="B37" s="38"/>
      <c r="C37" s="39"/>
      <c r="D37" s="38"/>
      <c r="F37" s="4"/>
    </row>
    <row r="38" customFormat="false" ht="12.8" hidden="false" customHeight="false" outlineLevel="0" collapsed="false">
      <c r="A38" s="35" t="s">
        <v>120</v>
      </c>
      <c r="B38" s="38"/>
      <c r="C38" s="39"/>
      <c r="D38" s="38"/>
      <c r="F38" s="4"/>
    </row>
    <row r="39" customFormat="false" ht="12.8" hidden="false" customHeight="false" outlineLevel="0" collapsed="false">
      <c r="A39" s="35" t="s">
        <v>121</v>
      </c>
      <c r="B39" s="38"/>
      <c r="C39" s="39"/>
      <c r="D39" s="38"/>
      <c r="F39" s="4"/>
    </row>
    <row r="40" customFormat="false" ht="12.8" hidden="false" customHeight="false" outlineLevel="0" collapsed="false">
      <c r="A40" s="35" t="s">
        <v>122</v>
      </c>
      <c r="B40" s="38"/>
      <c r="C40" s="39"/>
      <c r="D40" s="38"/>
      <c r="F40" s="4"/>
    </row>
    <row r="41" customFormat="false" ht="12.8" hidden="false" customHeight="false" outlineLevel="0" collapsed="false">
      <c r="A41" s="35" t="s">
        <v>113</v>
      </c>
      <c r="B41" s="38"/>
      <c r="C41" s="39"/>
      <c r="D41" s="38"/>
      <c r="F41" s="4"/>
    </row>
    <row r="42" customFormat="false" ht="12.8" hidden="false" customHeight="false" outlineLevel="0" collapsed="false">
      <c r="A42" s="35" t="s">
        <v>123</v>
      </c>
      <c r="B42" s="38"/>
      <c r="C42" s="39"/>
      <c r="D42" s="38"/>
      <c r="F42" s="4"/>
    </row>
    <row r="43" customFormat="false" ht="12.8" hidden="false" customHeight="false" outlineLevel="0" collapsed="false">
      <c r="A43" s="35" t="s">
        <v>112</v>
      </c>
      <c r="B43" s="38"/>
      <c r="C43" s="39"/>
      <c r="D43" s="38"/>
      <c r="F43" s="4"/>
    </row>
    <row r="44" customFormat="false" ht="12.8" hidden="false" customHeight="false" outlineLevel="0" collapsed="false">
      <c r="A44" s="35" t="s">
        <v>124</v>
      </c>
      <c r="B44" s="38"/>
      <c r="C44" s="39"/>
      <c r="D44" s="38"/>
      <c r="F44" s="4"/>
    </row>
    <row r="45" customFormat="false" ht="12.8" hidden="false" customHeight="false" outlineLevel="0" collapsed="false">
      <c r="A45" s="35" t="s">
        <v>111</v>
      </c>
      <c r="B45" s="38"/>
      <c r="C45" s="39"/>
      <c r="D45" s="38"/>
      <c r="F45" s="4"/>
    </row>
    <row r="46" customFormat="false" ht="12.8" hidden="false" customHeight="false" outlineLevel="0" collapsed="false">
      <c r="A46" s="35" t="s">
        <v>110</v>
      </c>
      <c r="B46" s="38"/>
      <c r="C46" s="39"/>
      <c r="D46" s="38"/>
      <c r="F46" s="4"/>
    </row>
    <row r="47" customFormat="false" ht="12.8" hidden="false" customHeight="false" outlineLevel="0" collapsed="false">
      <c r="A47" s="35" t="s">
        <v>109</v>
      </c>
      <c r="B47" s="38"/>
      <c r="C47" s="39"/>
      <c r="D47" s="38"/>
      <c r="F47" s="4"/>
    </row>
    <row r="48" customFormat="false" ht="12.8" hidden="false" customHeight="false" outlineLevel="0" collapsed="false">
      <c r="A48" s="35" t="s">
        <v>125</v>
      </c>
      <c r="B48" s="38"/>
      <c r="C48" s="39"/>
      <c r="F48" s="4"/>
    </row>
    <row r="49" customFormat="false" ht="12.8" hidden="false" customHeight="false" outlineLevel="0" collapsed="false">
      <c r="A49" s="35" t="s">
        <v>126</v>
      </c>
      <c r="B49" s="38"/>
      <c r="C49" s="39"/>
      <c r="D49" s="38"/>
      <c r="F49" s="4"/>
    </row>
    <row r="50" customFormat="false" ht="12.8" hidden="false" customHeight="false" outlineLevel="0" collapsed="false">
      <c r="A50" s="40" t="s">
        <v>127</v>
      </c>
      <c r="B50" s="41" t="n">
        <f aca="false">SUM(B37:B49)</f>
        <v>0</v>
      </c>
      <c r="C50" s="41" t="n">
        <f aca="false">SUM(C37:C49)</f>
        <v>0</v>
      </c>
      <c r="D50" s="41" t="n">
        <f aca="false">SUM(D37:D49)</f>
        <v>0</v>
      </c>
      <c r="E50" s="41" t="n">
        <f aca="false">SUM(E37:E49)</f>
        <v>0</v>
      </c>
      <c r="F50" s="42" t="n">
        <f aca="false">SUM(F37:F49)</f>
        <v>0</v>
      </c>
    </row>
  </sheetData>
  <mergeCells count="5">
    <mergeCell ref="A1:F1"/>
    <mergeCell ref="H1:M1"/>
    <mergeCell ref="A18:F18"/>
    <mergeCell ref="H18:M18"/>
    <mergeCell ref="A35:F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0" activeCellId="0" sqref="F40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33.52"/>
    <col collapsed="false" customWidth="true" hidden="false" outlineLevel="0" max="8" min="8" style="0" width="19.63"/>
    <col collapsed="false" customWidth="true" hidden="false" outlineLevel="0" max="14" min="14" style="0" width="13.24"/>
  </cols>
  <sheetData>
    <row r="1" customFormat="false" ht="15" hidden="false" customHeight="false" outlineLevel="0" collapsed="false">
      <c r="A1" s="1" t="s">
        <v>73</v>
      </c>
      <c r="B1" s="1"/>
      <c r="C1" s="1"/>
      <c r="D1" s="1"/>
      <c r="E1" s="1"/>
      <c r="F1" s="1"/>
      <c r="H1" s="1" t="s">
        <v>131</v>
      </c>
      <c r="I1" s="1"/>
      <c r="J1" s="1"/>
      <c r="K1" s="1"/>
      <c r="L1" s="1"/>
      <c r="M1" s="1"/>
    </row>
    <row r="2" customFormat="false" ht="12.8" hidden="false" customHeight="false" outlineLevel="0" collapsed="false">
      <c r="A2" s="3" t="s">
        <v>132</v>
      </c>
      <c r="B2" s="5" t="n">
        <v>2015</v>
      </c>
      <c r="C2" s="5" t="n">
        <v>2016</v>
      </c>
      <c r="D2" s="5" t="n">
        <v>2017</v>
      </c>
      <c r="E2" s="5" t="n">
        <v>2018</v>
      </c>
      <c r="F2" s="6" t="n">
        <v>2019</v>
      </c>
      <c r="H2" s="3" t="s">
        <v>133</v>
      </c>
      <c r="I2" s="5" t="n">
        <v>2015</v>
      </c>
      <c r="J2" s="5" t="n">
        <v>2016</v>
      </c>
      <c r="K2" s="5" t="n">
        <v>2017</v>
      </c>
      <c r="L2" s="5" t="n">
        <v>2018</v>
      </c>
      <c r="M2" s="6" t="n">
        <v>2019</v>
      </c>
    </row>
    <row r="3" customFormat="false" ht="12.8" hidden="false" customHeight="false" outlineLevel="0" collapsed="false">
      <c r="A3" s="3" t="s">
        <v>134</v>
      </c>
      <c r="B3" s="44" t="str">
        <f aca="false">IF(SUM(Energy!E12:E13)=Energy!E14,"pass","fail")</f>
        <v>pass</v>
      </c>
      <c r="C3" s="44" t="str">
        <f aca="false">IF(SUM(Energy!F12:F13)=Energy!F14,"pass","fail")</f>
        <v>pass</v>
      </c>
      <c r="D3" s="44" t="str">
        <f aca="false">IF(SUM(Energy!G12:G13)=Energy!G14,"pass","fail")</f>
        <v>pass</v>
      </c>
      <c r="E3" s="44" t="str">
        <f aca="false">IF(SUM(Energy!H12:H13)=Energy!H14,"pass","fail")</f>
        <v>pass</v>
      </c>
      <c r="F3" s="45" t="str">
        <f aca="false">IF(SUM(Energy!I12:I13)=Energy!I14,"pass","fail")</f>
        <v>pass</v>
      </c>
      <c r="H3" s="35" t="s">
        <v>119</v>
      </c>
      <c r="I3" s="44" t="str">
        <f aca="false">IF('Energy Utility specific'!B20&gt;='Energy Utility specific'!B37,"pass", "fail")</f>
        <v>pass</v>
      </c>
      <c r="J3" s="44" t="str">
        <f aca="false">IF('Energy Utility specific'!C20&gt;='Energy Utility specific'!C37,"pass", "fail")</f>
        <v>pass</v>
      </c>
      <c r="K3" s="44" t="str">
        <f aca="false">IF('Energy Utility specific'!D20&gt;='Energy Utility specific'!D37,"pass", "fail")</f>
        <v>pass</v>
      </c>
      <c r="L3" s="44" t="str">
        <f aca="false">IF('Energy Utility specific'!E20&gt;='Energy Utility specific'!E37,"pass", "fail")</f>
        <v>pass</v>
      </c>
      <c r="M3" s="45" t="str">
        <f aca="false">IF('Energy Utility specific'!F20&gt;='Energy Utility specific'!F37,"pass", "fail")</f>
        <v>pass</v>
      </c>
    </row>
    <row r="4" customFormat="false" ht="12.8" hidden="false" customHeight="false" outlineLevel="0" collapsed="false">
      <c r="A4" s="3" t="s">
        <v>135</v>
      </c>
      <c r="B4" s="44" t="str">
        <f aca="false">IF(SUM(Energy!E15:E16)=Energy!E17,"pass", "fail")</f>
        <v>pass</v>
      </c>
      <c r="C4" s="44" t="str">
        <f aca="false">IF(SUM(Energy!F15:F16)=Energy!F17,"pass", "fail")</f>
        <v>pass</v>
      </c>
      <c r="D4" s="44" t="str">
        <f aca="false">IF(SUM(Energy!G15:G16)=Energy!G17,"pass", "fail")</f>
        <v>pass</v>
      </c>
      <c r="E4" s="44" t="str">
        <f aca="false">IF(SUM(Energy!H15:H16)=Energy!H17,"pass", "fail")</f>
        <v>pass</v>
      </c>
      <c r="F4" s="45" t="str">
        <f aca="false">IF(SUM(Energy!I15:I16)=Energy!I17,"pass", "fail")</f>
        <v>pass</v>
      </c>
      <c r="H4" s="35" t="s">
        <v>120</v>
      </c>
      <c r="I4" s="44" t="str">
        <f aca="false">IF('Energy Utility specific'!B21&gt;='Energy Utility specific'!B38,"pass", "fail")</f>
        <v>pass</v>
      </c>
      <c r="J4" s="44" t="str">
        <f aca="false">IF('Energy Utility specific'!C21&gt;='Energy Utility specific'!C38,"pass", "fail")</f>
        <v>pass</v>
      </c>
      <c r="K4" s="44" t="str">
        <f aca="false">IF('Energy Utility specific'!D21&gt;='Energy Utility specific'!D38,"pass", "fail")</f>
        <v>pass</v>
      </c>
      <c r="L4" s="44" t="str">
        <f aca="false">IF('Energy Utility specific'!E21&gt;='Energy Utility specific'!E38,"pass", "fail")</f>
        <v>pass</v>
      </c>
      <c r="M4" s="45" t="str">
        <f aca="false">IF('Energy Utility specific'!F21&gt;='Energy Utility specific'!F38,"pass", "fail")</f>
        <v>pass</v>
      </c>
    </row>
    <row r="5" customFormat="false" ht="12.8" hidden="false" customHeight="false" outlineLevel="0" collapsed="false">
      <c r="A5" s="3" t="s">
        <v>136</v>
      </c>
      <c r="B5" s="44" t="str">
        <f aca="false">IF(SUM(Energy!E18:E19)=Energy!E20,"pass", "fail")</f>
        <v>pass</v>
      </c>
      <c r="C5" s="44" t="str">
        <f aca="false">IF(SUM(Energy!F18:F19)=Energy!F20,"pass", "fail")</f>
        <v>pass</v>
      </c>
      <c r="D5" s="44" t="str">
        <f aca="false">IF(SUM(Energy!G18:G19)=Energy!G20,"pass", "fail")</f>
        <v>pass</v>
      </c>
      <c r="E5" s="44" t="str">
        <f aca="false">IF(SUM(Energy!H18:H19)=Energy!H20,"pass", "fail")</f>
        <v>pass</v>
      </c>
      <c r="F5" s="45" t="str">
        <f aca="false">IF(SUM(Energy!I18:I19)=Energy!I20,"pass", "fail")</f>
        <v>pass</v>
      </c>
      <c r="H5" s="35" t="s">
        <v>121</v>
      </c>
      <c r="I5" s="44" t="str">
        <f aca="false">IF('Energy Utility specific'!B22&gt;='Energy Utility specific'!B39,"pass", "fail")</f>
        <v>pass</v>
      </c>
      <c r="J5" s="44" t="str">
        <f aca="false">IF('Energy Utility specific'!C22&gt;='Energy Utility specific'!C39,"pass", "fail")</f>
        <v>pass</v>
      </c>
      <c r="K5" s="44" t="str">
        <f aca="false">IF('Energy Utility specific'!D22&gt;='Energy Utility specific'!D39,"pass", "fail")</f>
        <v>pass</v>
      </c>
      <c r="L5" s="44" t="str">
        <f aca="false">IF('Energy Utility specific'!E22&gt;='Energy Utility specific'!E39,"pass", "fail")</f>
        <v>pass</v>
      </c>
      <c r="M5" s="45" t="str">
        <f aca="false">IF('Energy Utility specific'!F22&gt;='Energy Utility specific'!F39,"pass", "fail")</f>
        <v>pass</v>
      </c>
    </row>
    <row r="6" customFormat="false" ht="12.8" hidden="false" customHeight="false" outlineLevel="0" collapsed="false">
      <c r="A6" s="3" t="s">
        <v>137</v>
      </c>
      <c r="B6" s="44" t="str">
        <f aca="false">IF(SUM(Energy!E12,Energy!E15,Energy!E18,Energy!E21)=Energy!E22,"pass", "fail")</f>
        <v>pass</v>
      </c>
      <c r="C6" s="44" t="str">
        <f aca="false">IF(SUM(Energy!F12,Energy!F15,Energy!F18,Energy!F21)=Energy!F22,"pass", "fail")</f>
        <v>pass</v>
      </c>
      <c r="D6" s="44" t="str">
        <f aca="false">IF(SUM(Energy!G12,Energy!G15,Energy!G18,Energy!G21)=Energy!G22,"pass", "fail")</f>
        <v>pass</v>
      </c>
      <c r="E6" s="44" t="str">
        <f aca="false">IF(SUM(Energy!H12,Energy!H15,Energy!H18,Energy!H21)=Energy!H22,"pass", "fail")</f>
        <v>pass</v>
      </c>
      <c r="F6" s="45" t="str">
        <f aca="false">IF(SUM(Energy!I12,Energy!I15,Energy!I18,Energy!I21)=Energy!I22,"pass", "fail")</f>
        <v>pass</v>
      </c>
      <c r="H6" s="35" t="s">
        <v>122</v>
      </c>
      <c r="I6" s="44" t="str">
        <f aca="false">IF('Energy Utility specific'!B23&gt;='Energy Utility specific'!B40,"pass", "fail")</f>
        <v>pass</v>
      </c>
      <c r="J6" s="44" t="str">
        <f aca="false">IF('Energy Utility specific'!C23&gt;='Energy Utility specific'!C40,"pass", "fail")</f>
        <v>pass</v>
      </c>
      <c r="K6" s="44" t="str">
        <f aca="false">IF('Energy Utility specific'!D23&gt;='Energy Utility specific'!D40,"pass", "fail")</f>
        <v>pass</v>
      </c>
      <c r="L6" s="44" t="str">
        <f aca="false">IF('Energy Utility specific'!E23&gt;='Energy Utility specific'!E40,"pass", "fail")</f>
        <v>pass</v>
      </c>
      <c r="M6" s="45" t="str">
        <f aca="false">IF('Energy Utility specific'!F23&gt;='Energy Utility specific'!F40,"pass", "fail")</f>
        <v>pass</v>
      </c>
    </row>
    <row r="7" customFormat="false" ht="12.8" hidden="false" customHeight="false" outlineLevel="0" collapsed="false">
      <c r="A7" s="3" t="s">
        <v>138</v>
      </c>
      <c r="B7" s="44" t="str">
        <f aca="false">IF(SUM(Energy!E13,Energy!E16,Energy!E19)=Energy!E23,"pass", "fail")</f>
        <v>pass</v>
      </c>
      <c r="C7" s="44" t="str">
        <f aca="false">IF(SUM(Energy!F13,Energy!F16,Energy!F19)=Energy!F23,"pass", "fail")</f>
        <v>pass</v>
      </c>
      <c r="D7" s="44" t="str">
        <f aca="false">IF(SUM(Energy!G13,Energy!G16,Energy!G19)=Energy!G23,"pass", "fail")</f>
        <v>pass</v>
      </c>
      <c r="E7" s="44" t="str">
        <f aca="false">IF(SUM(Energy!H13,Energy!H16,Energy!H19)=Energy!H23,"pass", "fail")</f>
        <v>pass</v>
      </c>
      <c r="F7" s="45" t="str">
        <f aca="false">IF(SUM(Energy!I13,Energy!I16,Energy!I19)=Energy!I23,"pass", "fail")</f>
        <v>pass</v>
      </c>
      <c r="H7" s="35" t="s">
        <v>113</v>
      </c>
      <c r="I7" s="44" t="str">
        <f aca="false">IF('Energy Utility specific'!B24&gt;='Energy Utility specific'!B41,"pass", "fail")</f>
        <v>pass</v>
      </c>
      <c r="J7" s="44" t="str">
        <f aca="false">IF('Energy Utility specific'!C24&gt;='Energy Utility specific'!C41,"pass", "fail")</f>
        <v>pass</v>
      </c>
      <c r="K7" s="44" t="str">
        <f aca="false">IF('Energy Utility specific'!D24&gt;='Energy Utility specific'!D41,"pass", "fail")</f>
        <v>pass</v>
      </c>
      <c r="L7" s="44" t="str">
        <f aca="false">IF('Energy Utility specific'!E24&gt;='Energy Utility specific'!E41,"pass", "fail")</f>
        <v>pass</v>
      </c>
      <c r="M7" s="45" t="str">
        <f aca="false">IF('Energy Utility specific'!F24&gt;='Energy Utility specific'!F41,"pass", "fail")</f>
        <v>pass</v>
      </c>
    </row>
    <row r="8" customFormat="false" ht="12.8" hidden="false" customHeight="false" outlineLevel="0" collapsed="false">
      <c r="A8" s="8" t="s">
        <v>139</v>
      </c>
      <c r="B8" s="46" t="str">
        <f aca="false">IF(SUM(Energy!E22,Energy!E23)=Energy!E24,"pass", "fail")</f>
        <v>pass</v>
      </c>
      <c r="C8" s="46" t="str">
        <f aca="false">IF(SUM(Energy!F22,Energy!F23)=Energy!F24,"pass", "fail")</f>
        <v>pass</v>
      </c>
      <c r="D8" s="46" t="str">
        <f aca="false">IF(SUM(Energy!G22,Energy!G23)=Energy!G24,"pass", "fail")</f>
        <v>pass</v>
      </c>
      <c r="E8" s="46" t="str">
        <f aca="false">IF(SUM(Energy!H22,Energy!H23)=Energy!H24,"pass", "fail")</f>
        <v>pass</v>
      </c>
      <c r="F8" s="47" t="str">
        <f aca="false">IF(SUM(Energy!I22,Energy!I23)=Energy!I24,"pass", "fail")</f>
        <v>pass</v>
      </c>
      <c r="H8" s="35" t="s">
        <v>123</v>
      </c>
      <c r="I8" s="44" t="str">
        <f aca="false">IF('Energy Utility specific'!B25&gt;='Energy Utility specific'!B42,"pass", "fail")</f>
        <v>pass</v>
      </c>
      <c r="J8" s="44" t="str">
        <f aca="false">IF('Energy Utility specific'!C25&gt;='Energy Utility specific'!C42,"pass", "fail")</f>
        <v>pass</v>
      </c>
      <c r="K8" s="44" t="str">
        <f aca="false">IF('Energy Utility specific'!D25&gt;='Energy Utility specific'!D42,"pass", "fail")</f>
        <v>pass</v>
      </c>
      <c r="L8" s="44" t="str">
        <f aca="false">IF('Energy Utility specific'!E25&gt;='Energy Utility specific'!E42,"pass", "fail")</f>
        <v>pass</v>
      </c>
      <c r="M8" s="45" t="str">
        <f aca="false">IF('Energy Utility specific'!F25&gt;='Energy Utility specific'!F42,"pass", "fail")</f>
        <v>pass</v>
      </c>
    </row>
    <row r="9" customFormat="false" ht="12.8" hidden="false" customHeight="false" outlineLevel="0" collapsed="false">
      <c r="H9" s="35" t="s">
        <v>112</v>
      </c>
      <c r="I9" s="44" t="str">
        <f aca="false">IF('Energy Utility specific'!B26&gt;='Energy Utility specific'!B43,"pass", "fail")</f>
        <v>pass</v>
      </c>
      <c r="J9" s="44" t="str">
        <f aca="false">IF('Energy Utility specific'!C26&gt;='Energy Utility specific'!C43,"pass", "fail")</f>
        <v>pass</v>
      </c>
      <c r="K9" s="44" t="str">
        <f aca="false">IF('Energy Utility specific'!D26&gt;='Energy Utility specific'!D43,"pass", "fail")</f>
        <v>pass</v>
      </c>
      <c r="L9" s="44" t="str">
        <f aca="false">IF('Energy Utility specific'!E26&gt;='Energy Utility specific'!E43,"pass", "fail")</f>
        <v>pass</v>
      </c>
      <c r="M9" s="45" t="str">
        <f aca="false">IF('Energy Utility specific'!F26&gt;='Energy Utility specific'!F43,"pass", "fail")</f>
        <v>pass</v>
      </c>
    </row>
    <row r="10" customFormat="false" ht="15" hidden="false" customHeight="false" outlineLevel="0" collapsed="false">
      <c r="A10" s="1" t="s">
        <v>140</v>
      </c>
      <c r="B10" s="1"/>
      <c r="C10" s="1"/>
      <c r="D10" s="1"/>
      <c r="E10" s="1"/>
      <c r="F10" s="1"/>
      <c r="H10" s="35" t="s">
        <v>124</v>
      </c>
      <c r="I10" s="44" t="str">
        <f aca="false">IF('Energy Utility specific'!B27&gt;='Energy Utility specific'!B44,"pass", "fail")</f>
        <v>pass</v>
      </c>
      <c r="J10" s="44" t="str">
        <f aca="false">IF('Energy Utility specific'!C27&gt;='Energy Utility specific'!C44,"pass", "fail")</f>
        <v>pass</v>
      </c>
      <c r="K10" s="44" t="str">
        <f aca="false">IF('Energy Utility specific'!D27&gt;='Energy Utility specific'!D44,"pass", "fail")</f>
        <v>pass</v>
      </c>
      <c r="L10" s="44" t="str">
        <f aca="false">IF('Energy Utility specific'!E27&gt;='Energy Utility specific'!E44,"pass", "fail")</f>
        <v>pass</v>
      </c>
      <c r="M10" s="45" t="str">
        <f aca="false">IF('Energy Utility specific'!F27&gt;='Energy Utility specific'!F44,"pass", "fail")</f>
        <v>pass</v>
      </c>
    </row>
    <row r="11" customFormat="false" ht="12.8" hidden="false" customHeight="false" outlineLevel="0" collapsed="false">
      <c r="A11" s="3" t="s">
        <v>132</v>
      </c>
      <c r="B11" s="5" t="n">
        <v>2015</v>
      </c>
      <c r="C11" s="5" t="n">
        <v>2016</v>
      </c>
      <c r="D11" s="5" t="n">
        <v>2017</v>
      </c>
      <c r="E11" s="5" t="n">
        <v>2018</v>
      </c>
      <c r="F11" s="6" t="n">
        <v>2019</v>
      </c>
      <c r="H11" s="35" t="s">
        <v>111</v>
      </c>
      <c r="I11" s="44" t="str">
        <f aca="false">IF('Energy Utility specific'!B28&gt;='Energy Utility specific'!B45,"pass", "fail")</f>
        <v>pass</v>
      </c>
      <c r="J11" s="44" t="str">
        <f aca="false">IF('Energy Utility specific'!C28&gt;='Energy Utility specific'!C45,"pass", "fail")</f>
        <v>pass</v>
      </c>
      <c r="K11" s="44" t="str">
        <f aca="false">IF('Energy Utility specific'!D28&gt;='Energy Utility specific'!D45,"pass", "fail")</f>
        <v>pass</v>
      </c>
      <c r="L11" s="44" t="str">
        <f aca="false">IF('Energy Utility specific'!E28&gt;='Energy Utility specific'!E45,"pass", "fail")</f>
        <v>pass</v>
      </c>
      <c r="M11" s="45" t="str">
        <f aca="false">IF('Energy Utility specific'!F28&gt;='Energy Utility specific'!F45,"pass", "fail")</f>
        <v>pass</v>
      </c>
    </row>
    <row r="12" customFormat="false" ht="12.8" hidden="false" customHeight="false" outlineLevel="0" collapsed="false">
      <c r="A12" s="3" t="s">
        <v>141</v>
      </c>
      <c r="B12" s="44" t="str">
        <f aca="false">IF(Energy!E28&gt;=Energy!E29,"pass", "fail")</f>
        <v>pass</v>
      </c>
      <c r="C12" s="44" t="str">
        <f aca="false">IF(Energy!F28&gt;=Energy!F29,"pass", "fail")</f>
        <v>pass</v>
      </c>
      <c r="D12" s="44" t="str">
        <f aca="false">IF(Energy!G28&gt;=Energy!G29,"pass", "fail")</f>
        <v>pass</v>
      </c>
      <c r="E12" s="44" t="str">
        <f aca="false">IF(Energy!H28&gt;=Energy!H29,"pass", "fail")</f>
        <v>pass</v>
      </c>
      <c r="F12" s="45" t="str">
        <f aca="false">IF(Energy!I28&gt;=Energy!I29,"pass", "fail")</f>
        <v>pass</v>
      </c>
      <c r="H12" s="35" t="s">
        <v>110</v>
      </c>
      <c r="I12" s="44" t="str">
        <f aca="false">IF('Energy Utility specific'!B29&gt;='Energy Utility specific'!B46,"pass", "fail")</f>
        <v>pass</v>
      </c>
      <c r="J12" s="44" t="str">
        <f aca="false">IF('Energy Utility specific'!C29&gt;='Energy Utility specific'!C46,"pass", "fail")</f>
        <v>pass</v>
      </c>
      <c r="K12" s="44" t="str">
        <f aca="false">IF('Energy Utility specific'!D29&gt;='Energy Utility specific'!D46,"pass", "fail")</f>
        <v>pass</v>
      </c>
      <c r="L12" s="44" t="str">
        <f aca="false">IF('Energy Utility specific'!E29&gt;='Energy Utility specific'!E46,"pass", "fail")</f>
        <v>pass</v>
      </c>
      <c r="M12" s="45" t="str">
        <f aca="false">IF('Energy Utility specific'!F29&gt;='Energy Utility specific'!F46,"pass", "fail")</f>
        <v>pass</v>
      </c>
    </row>
    <row r="13" customFormat="false" ht="12.8" hidden="false" customHeight="false" outlineLevel="0" collapsed="false">
      <c r="A13" s="3" t="s">
        <v>142</v>
      </c>
      <c r="B13" s="44" t="str">
        <f aca="false">IF(Energy!E30&gt;=Energy!E31,"pass", "fail")</f>
        <v>pass</v>
      </c>
      <c r="C13" s="44" t="str">
        <f aca="false">IF(Energy!F30&gt;=Energy!F31,"pass", "fail")</f>
        <v>pass</v>
      </c>
      <c r="D13" s="44" t="str">
        <f aca="false">IF(Energy!G30&gt;=Energy!G31,"pass", "fail")</f>
        <v>pass</v>
      </c>
      <c r="E13" s="44" t="str">
        <f aca="false">IF(Energy!H30&gt;=Energy!H31,"pass", "fail")</f>
        <v>pass</v>
      </c>
      <c r="F13" s="45" t="str">
        <f aca="false">IF(Energy!I30&gt;=Energy!I31,"pass", "fail")</f>
        <v>pass</v>
      </c>
      <c r="H13" s="35" t="s">
        <v>109</v>
      </c>
      <c r="I13" s="44" t="str">
        <f aca="false">IF('Energy Utility specific'!B30&gt;='Energy Utility specific'!B47,"pass", "fail")</f>
        <v>pass</v>
      </c>
      <c r="J13" s="44" t="str">
        <f aca="false">IF('Energy Utility specific'!C30&gt;='Energy Utility specific'!C47,"pass", "fail")</f>
        <v>pass</v>
      </c>
      <c r="K13" s="44" t="str">
        <f aca="false">IF('Energy Utility specific'!D30&gt;='Energy Utility specific'!D47,"pass", "fail")</f>
        <v>pass</v>
      </c>
      <c r="L13" s="44" t="str">
        <f aca="false">IF('Energy Utility specific'!E30&gt;='Energy Utility specific'!E47,"pass", "fail")</f>
        <v>pass</v>
      </c>
      <c r="M13" s="45" t="str">
        <f aca="false">IF('Energy Utility specific'!F30&gt;='Energy Utility specific'!F47,"pass", "fail")</f>
        <v>pass</v>
      </c>
    </row>
    <row r="14" customFormat="false" ht="12.8" hidden="false" customHeight="false" outlineLevel="0" collapsed="false">
      <c r="A14" s="3" t="s">
        <v>143</v>
      </c>
      <c r="B14" s="48" t="str">
        <f aca="false">IF(Energy!E28&gt;=Energy!E30,"pass", "fail")</f>
        <v>pass</v>
      </c>
      <c r="C14" s="48" t="str">
        <f aca="false">IF(Energy!F28&gt;=Energy!F30,"pass", "fail")</f>
        <v>pass</v>
      </c>
      <c r="D14" s="48" t="str">
        <f aca="false">IF(Energy!G28&gt;=Energy!G30,"pass", "fail")</f>
        <v>pass</v>
      </c>
      <c r="E14" s="48" t="str">
        <f aca="false">IF(Energy!H28&gt;=Energy!H30,"pass", "fail")</f>
        <v>pass</v>
      </c>
      <c r="F14" s="45" t="str">
        <f aca="false">IF(Energy!I28&gt;=Energy!I30,"pass", "fail")</f>
        <v>pass</v>
      </c>
      <c r="H14" s="35" t="s">
        <v>125</v>
      </c>
      <c r="I14" s="44" t="str">
        <f aca="false">IF('Energy Utility specific'!B31&gt;='Energy Utility specific'!B48,"pass", "fail")</f>
        <v>pass</v>
      </c>
      <c r="J14" s="44" t="str">
        <f aca="false">IF('Energy Utility specific'!C31&gt;='Energy Utility specific'!C48,"pass", "fail")</f>
        <v>pass</v>
      </c>
      <c r="K14" s="44" t="str">
        <f aca="false">IF('Energy Utility specific'!D31&gt;='Energy Utility specific'!D48,"pass", "fail")</f>
        <v>pass</v>
      </c>
      <c r="L14" s="44" t="str">
        <f aca="false">IF('Energy Utility specific'!E31&gt;='Energy Utility specific'!E48,"pass", "fail")</f>
        <v>pass</v>
      </c>
      <c r="M14" s="45" t="str">
        <f aca="false">IF('Energy Utility specific'!F31&gt;='Energy Utility specific'!F48,"pass", "fail")</f>
        <v>pass</v>
      </c>
    </row>
    <row r="15" customFormat="false" ht="12.8" hidden="false" customHeight="false" outlineLevel="0" collapsed="false">
      <c r="A15" s="8" t="s">
        <v>144</v>
      </c>
      <c r="B15" s="46" t="str">
        <f aca="false">IF(Energy!E29&gt;=Energy!E31,"pass", "fail")</f>
        <v>pass</v>
      </c>
      <c r="C15" s="46" t="str">
        <f aca="false">IF(Energy!F29&gt;=Energy!F31,"pass", "fail")</f>
        <v>pass</v>
      </c>
      <c r="D15" s="46" t="str">
        <f aca="false">IF(Energy!G29&gt;=Energy!G31,"pass", "fail")</f>
        <v>pass</v>
      </c>
      <c r="E15" s="46" t="str">
        <f aca="false">IF(Energy!H29&gt;=Energy!H31,"pass", "fail")</f>
        <v>pass</v>
      </c>
      <c r="F15" s="47" t="str">
        <f aca="false">IF(Energy!I29&gt;=Energy!I31,"pass", "fail")</f>
        <v>pass</v>
      </c>
      <c r="H15" s="49" t="s">
        <v>126</v>
      </c>
      <c r="I15" s="46" t="str">
        <f aca="false">IF('Energy Utility specific'!B32&gt;='Energy Utility specific'!B49,"pass", "fail")</f>
        <v>pass</v>
      </c>
      <c r="J15" s="46" t="str">
        <f aca="false">IF('Energy Utility specific'!C32&gt;='Energy Utility specific'!C49,"pass", "fail")</f>
        <v>pass</v>
      </c>
      <c r="K15" s="46" t="str">
        <f aca="false">IF('Energy Utility specific'!D32&gt;='Energy Utility specific'!D49,"pass", "fail")</f>
        <v>pass</v>
      </c>
      <c r="L15" s="46" t="str">
        <f aca="false">IF('Energy Utility specific'!E32&gt;='Energy Utility specific'!E49,"pass", "fail")</f>
        <v>pass</v>
      </c>
      <c r="M15" s="47" t="str">
        <f aca="false">IF('Energy Utility specific'!F32&gt;='Energy Utility specific'!F49,"pass", "fail")</f>
        <v>pass</v>
      </c>
    </row>
    <row r="16" customFormat="false" ht="15" hidden="false" customHeight="false" outlineLevel="0" collapsed="false">
      <c r="H16" s="1" t="s">
        <v>145</v>
      </c>
      <c r="I16" s="1"/>
      <c r="J16" s="1"/>
      <c r="K16" s="1"/>
      <c r="L16" s="1"/>
      <c r="M16" s="1"/>
    </row>
    <row r="17" customFormat="false" ht="15" hidden="false" customHeight="false" outlineLevel="0" collapsed="false">
      <c r="A17" s="1" t="s">
        <v>146</v>
      </c>
      <c r="B17" s="1"/>
      <c r="C17" s="1"/>
      <c r="D17" s="1"/>
      <c r="E17" s="1"/>
      <c r="F17" s="1"/>
      <c r="H17" s="3" t="s">
        <v>133</v>
      </c>
      <c r="I17" s="5" t="n">
        <v>2015</v>
      </c>
      <c r="J17" s="5" t="n">
        <v>2016</v>
      </c>
      <c r="K17" s="5" t="n">
        <v>2017</v>
      </c>
      <c r="L17" s="5" t="n">
        <v>2018</v>
      </c>
      <c r="M17" s="6" t="n">
        <v>2019</v>
      </c>
    </row>
    <row r="18" customFormat="false" ht="12.8" hidden="false" customHeight="false" outlineLevel="0" collapsed="false">
      <c r="A18" s="3" t="s">
        <v>132</v>
      </c>
      <c r="B18" s="5" t="n">
        <v>2015</v>
      </c>
      <c r="C18" s="5" t="n">
        <v>2016</v>
      </c>
      <c r="D18" s="5" t="n">
        <v>2017</v>
      </c>
      <c r="E18" s="5" t="n">
        <v>2018</v>
      </c>
      <c r="F18" s="6" t="n">
        <v>2019</v>
      </c>
      <c r="H18" s="35" t="s">
        <v>119</v>
      </c>
      <c r="I18" s="44" t="str">
        <f aca="false">IF('Energy Utility specific'!B3=0,"pass",IF(('Energy Utility specific'!B3*365*24/1000)&gt;'Energy Utility specific'!B20,"pass","fail"))</f>
        <v>pass</v>
      </c>
      <c r="J18" s="44" t="str">
        <f aca="false">IF('Energy Utility specific'!C3=0,"pass",IF(('Energy Utility specific'!C3*365*24/1000)&gt;'Energy Utility specific'!C20,"pass","fail"))</f>
        <v>pass</v>
      </c>
      <c r="K18" s="44" t="str">
        <f aca="false">IF('Energy Utility specific'!D3=0,"pass",IF(('Energy Utility specific'!D3*365*24/1000)&gt;'Energy Utility specific'!D20,"pass","fail"))</f>
        <v>pass</v>
      </c>
      <c r="L18" s="44" t="str">
        <f aca="false">IF('Energy Utility specific'!E3=0,"pass",IF(('Energy Utility specific'!E3*365*24/1000)&gt;'Energy Utility specific'!E20,"pass","fail"))</f>
        <v>pass</v>
      </c>
      <c r="M18" s="45" t="str">
        <f aca="false">IF('Energy Utility specific'!F3=0,"pass",IF(('Energy Utility specific'!F3*365*24/1000)&gt;'Energy Utility specific'!F20,"pass","fail"))</f>
        <v>pass</v>
      </c>
    </row>
    <row r="19" customFormat="false" ht="12.8" hidden="false" customHeight="false" outlineLevel="0" collapsed="false">
      <c r="A19" s="3" t="s">
        <v>141</v>
      </c>
      <c r="B19" s="44" t="str">
        <f aca="false">IF(Energy!E34&gt;=Energy!E35,"pass", "fail")</f>
        <v>pass</v>
      </c>
      <c r="C19" s="44" t="str">
        <f aca="false">IF(Energy!F34&gt;=Energy!F35,"pass", "fail")</f>
        <v>pass</v>
      </c>
      <c r="D19" s="44" t="str">
        <f aca="false">IF(Energy!G34&gt;=Energy!G35,"pass", "fail")</f>
        <v>pass</v>
      </c>
      <c r="E19" s="44" t="str">
        <f aca="false">IF(Energy!H34&gt;=Energy!H35,"pass", "fail")</f>
        <v>pass</v>
      </c>
      <c r="F19" s="45" t="str">
        <f aca="false">IF(Energy!I34&gt;=Energy!I35,"pass", "fail")</f>
        <v>pass</v>
      </c>
      <c r="H19" s="35" t="s">
        <v>120</v>
      </c>
      <c r="I19" s="44" t="str">
        <f aca="false">IF('Energy Utility specific'!B4=0,"pass",IF(('Energy Utility specific'!B4*365*24/1000)&gt;'Energy Utility specific'!B21,"pass","fail"))</f>
        <v>pass</v>
      </c>
      <c r="J19" s="44" t="str">
        <f aca="false">IF('Energy Utility specific'!C4=0,"pass",IF(('Energy Utility specific'!C4*365*24/1000)&gt;'Energy Utility specific'!C21,"pass","fail"))</f>
        <v>pass</v>
      </c>
      <c r="K19" s="44" t="str">
        <f aca="false">IF('Energy Utility specific'!D4=0,"pass",IF(('Energy Utility specific'!D4*365*24/1000)&gt;'Energy Utility specific'!D21,"pass","fail"))</f>
        <v>pass</v>
      </c>
      <c r="L19" s="44" t="str">
        <f aca="false">IF('Energy Utility specific'!E4=0,"pass",IF(('Energy Utility specific'!E4*365*24/1000)&gt;'Energy Utility specific'!E21,"pass","fail"))</f>
        <v>pass</v>
      </c>
      <c r="M19" s="45" t="str">
        <f aca="false">IF('Energy Utility specific'!F4=0,"pass",IF(('Energy Utility specific'!F4*365*24/1000)&gt;'Energy Utility specific'!F21,"pass","fail"))</f>
        <v>pass</v>
      </c>
    </row>
    <row r="20" customFormat="false" ht="12.8" hidden="false" customHeight="false" outlineLevel="0" collapsed="false">
      <c r="A20" s="3" t="s">
        <v>142</v>
      </c>
      <c r="B20" s="44" t="str">
        <f aca="false">IF(Energy!E36&gt;=Energy!E37,"pass", "fail")</f>
        <v>pass</v>
      </c>
      <c r="C20" s="44" t="str">
        <f aca="false">IF(Energy!F36&gt;=Energy!F37,"pass", "fail")</f>
        <v>pass</v>
      </c>
      <c r="D20" s="44" t="str">
        <f aca="false">IF(Energy!G36&gt;=Energy!G37,"pass", "fail")</f>
        <v>pass</v>
      </c>
      <c r="E20" s="44" t="str">
        <f aca="false">IF(Energy!H36&gt;=Energy!H37,"pass", "fail")</f>
        <v>pass</v>
      </c>
      <c r="F20" s="45" t="str">
        <f aca="false">IF(Energy!I36&gt;=Energy!I37,"pass", "fail")</f>
        <v>pass</v>
      </c>
      <c r="H20" s="35" t="s">
        <v>121</v>
      </c>
      <c r="I20" s="44" t="str">
        <f aca="false">IF('Energy Utility specific'!B5=0,"pass",IF(('Energy Utility specific'!B5*365*24/1000)&gt;'Energy Utility specific'!B22,"pass","fail"))</f>
        <v>pass</v>
      </c>
      <c r="J20" s="44" t="str">
        <f aca="false">IF('Energy Utility specific'!C5=0,"pass",IF(('Energy Utility specific'!C5*365*24/1000)&gt;'Energy Utility specific'!C22,"pass","fail"))</f>
        <v>pass</v>
      </c>
      <c r="K20" s="44" t="str">
        <f aca="false">IF('Energy Utility specific'!D5=0,"pass",IF(('Energy Utility specific'!D5*365*24/1000)&gt;'Energy Utility specific'!D22,"pass","fail"))</f>
        <v>pass</v>
      </c>
      <c r="L20" s="44" t="str">
        <f aca="false">IF('Energy Utility specific'!E5=0,"pass",IF(('Energy Utility specific'!E5*365*24/1000)&gt;'Energy Utility specific'!E22,"pass","fail"))</f>
        <v>pass</v>
      </c>
      <c r="M20" s="45" t="str">
        <f aca="false">IF('Energy Utility specific'!F5=0,"pass",IF(('Energy Utility specific'!F5*365*24/1000)&gt;'Energy Utility specific'!F22,"pass","fail"))</f>
        <v>pass</v>
      </c>
    </row>
    <row r="21" customFormat="false" ht="12.8" hidden="false" customHeight="false" outlineLevel="0" collapsed="false">
      <c r="A21" s="3" t="s">
        <v>143</v>
      </c>
      <c r="B21" s="48" t="str">
        <f aca="false">IF(Energy!E34&gt;=Energy!E36,"pass", "fail")</f>
        <v>pass</v>
      </c>
      <c r="C21" s="48" t="str">
        <f aca="false">IF(Energy!F34&gt;=Energy!F36,"pass", "fail")</f>
        <v>pass</v>
      </c>
      <c r="D21" s="48" t="str">
        <f aca="false">IF(Energy!G34&gt;=Energy!G36,"pass", "fail")</f>
        <v>pass</v>
      </c>
      <c r="E21" s="48" t="str">
        <f aca="false">IF(Energy!H34&gt;=Energy!H36,"pass", "fail")</f>
        <v>pass</v>
      </c>
      <c r="F21" s="45" t="str">
        <f aca="false">IF(Energy!I34&gt;=Energy!I36,"pass", "fail")</f>
        <v>pass</v>
      </c>
      <c r="H21" s="35" t="s">
        <v>122</v>
      </c>
      <c r="I21" s="44" t="str">
        <f aca="false">IF('Energy Utility specific'!B6=0,"pass",IF(('Energy Utility specific'!B6*365*24/1000)&gt;'Energy Utility specific'!B23,"pass","fail"))</f>
        <v>pass</v>
      </c>
      <c r="J21" s="44" t="str">
        <f aca="false">IF('Energy Utility specific'!C6=0,"pass",IF(('Energy Utility specific'!C6*365*24/1000)&gt;'Energy Utility specific'!C23,"pass","fail"))</f>
        <v>pass</v>
      </c>
      <c r="K21" s="44" t="str">
        <f aca="false">IF('Energy Utility specific'!D6=0,"pass",IF(('Energy Utility specific'!D6*365*24/1000)&gt;'Energy Utility specific'!D23,"pass","fail"))</f>
        <v>pass</v>
      </c>
      <c r="L21" s="44" t="str">
        <f aca="false">IF('Energy Utility specific'!E6=0,"pass",IF(('Energy Utility specific'!E6*365*24/1000)&gt;'Energy Utility specific'!E23,"pass","fail"))</f>
        <v>pass</v>
      </c>
      <c r="M21" s="45" t="str">
        <f aca="false">IF('Energy Utility specific'!F6=0,"pass",IF(('Energy Utility specific'!F6*365*24/1000)&gt;'Energy Utility specific'!F23,"pass","fail"))</f>
        <v>pass</v>
      </c>
    </row>
    <row r="22" customFormat="false" ht="12.8" hidden="false" customHeight="false" outlineLevel="0" collapsed="false">
      <c r="A22" s="8" t="s">
        <v>144</v>
      </c>
      <c r="B22" s="46" t="str">
        <f aca="false">IF(Energy!E35&gt;=Energy!E37,"pass", "fail")</f>
        <v>pass</v>
      </c>
      <c r="C22" s="46" t="str">
        <f aca="false">IF(Energy!F35&gt;=Energy!F37,"pass", "fail")</f>
        <v>pass</v>
      </c>
      <c r="D22" s="46" t="str">
        <f aca="false">IF(Energy!G35&gt;=Energy!G37,"pass", "fail")</f>
        <v>pass</v>
      </c>
      <c r="E22" s="46" t="str">
        <f aca="false">IF(Energy!H35&gt;=Energy!H37,"pass", "fail")</f>
        <v>pass</v>
      </c>
      <c r="F22" s="47" t="str">
        <f aca="false">IF(Energy!I35&gt;=Energy!I37,"pass", "fail")</f>
        <v>pass</v>
      </c>
      <c r="H22" s="35" t="s">
        <v>113</v>
      </c>
      <c r="I22" s="44" t="str">
        <f aca="false">IF('Energy Utility specific'!B7=0,"pass",IF(('Energy Utility specific'!B7*365*24/1000)&gt;'Energy Utility specific'!B24,"pass","fail"))</f>
        <v>pass</v>
      </c>
      <c r="J22" s="44" t="str">
        <f aca="false">IF('Energy Utility specific'!C7=0,"pass",IF(('Energy Utility specific'!C7*365*24/1000)&gt;'Energy Utility specific'!C24,"pass","fail"))</f>
        <v>pass</v>
      </c>
      <c r="K22" s="44" t="str">
        <f aca="false">IF('Energy Utility specific'!D7=0,"pass",IF(('Energy Utility specific'!D7*365*24/1000)&gt;'Energy Utility specific'!D24,"pass","fail"))</f>
        <v>pass</v>
      </c>
      <c r="L22" s="44" t="str">
        <f aca="false">IF('Energy Utility specific'!E7=0,"pass",IF(('Energy Utility specific'!E7*365*24/1000)&gt;'Energy Utility specific'!E24,"pass","fail"))</f>
        <v>pass</v>
      </c>
      <c r="M22" s="45" t="str">
        <f aca="false">IF('Energy Utility specific'!F7=0,"pass",IF(('Energy Utility specific'!F7*365*24/1000)&gt;'Energy Utility specific'!F24,"pass","fail"))</f>
        <v>pass</v>
      </c>
    </row>
    <row r="23" customFormat="false" ht="12.8" hidden="false" customHeight="false" outlineLevel="0" collapsed="false">
      <c r="H23" s="35" t="s">
        <v>123</v>
      </c>
      <c r="I23" s="44" t="str">
        <f aca="false">IF('Energy Utility specific'!B8=0,"pass",IF(('Energy Utility specific'!B8*365*24/1000)&gt;'Energy Utility specific'!B25,"pass","fail"))</f>
        <v>pass</v>
      </c>
      <c r="J23" s="44" t="str">
        <f aca="false">IF('Energy Utility specific'!C8=0,"pass",IF(('Energy Utility specific'!C8*365*24/1000)&gt;'Energy Utility specific'!C25,"pass","fail"))</f>
        <v>pass</v>
      </c>
      <c r="K23" s="44" t="str">
        <f aca="false">IF('Energy Utility specific'!D8=0,"pass",IF(('Energy Utility specific'!D8*365*24/1000)&gt;'Energy Utility specific'!D25,"pass","fail"))</f>
        <v>pass</v>
      </c>
      <c r="L23" s="44" t="str">
        <f aca="false">IF('Energy Utility specific'!E8=0,"pass",IF(('Energy Utility specific'!E8*365*24/1000)&gt;'Energy Utility specific'!E25,"pass","fail"))</f>
        <v>pass</v>
      </c>
      <c r="M23" s="45" t="str">
        <f aca="false">IF('Energy Utility specific'!F8=0,"pass",IF(('Energy Utility specific'!F8*365*24/1000)&gt;'Energy Utility specific'!F25,"pass","fail"))</f>
        <v>pass</v>
      </c>
    </row>
    <row r="24" customFormat="false" ht="15" hidden="false" customHeight="false" outlineLevel="0" collapsed="false">
      <c r="A24" s="1" t="s">
        <v>147</v>
      </c>
      <c r="B24" s="1"/>
      <c r="C24" s="1"/>
      <c r="D24" s="1"/>
      <c r="E24" s="1"/>
      <c r="F24" s="1"/>
      <c r="H24" s="35" t="s">
        <v>112</v>
      </c>
      <c r="I24" s="44" t="str">
        <f aca="false">IF('Energy Utility specific'!B9=0,"pass",IF(('Energy Utility specific'!B9*365*24/1000)&gt;'Energy Utility specific'!B26,"pass","fail"))</f>
        <v>pass</v>
      </c>
      <c r="J24" s="44" t="str">
        <f aca="false">IF('Energy Utility specific'!C9=0,"pass",IF(('Energy Utility specific'!C9*365*24/1000)&gt;'Energy Utility specific'!C26,"pass","fail"))</f>
        <v>pass</v>
      </c>
      <c r="K24" s="44" t="str">
        <f aca="false">IF('Energy Utility specific'!D9=0,"pass",IF(('Energy Utility specific'!D9*365*24/1000)&gt;'Energy Utility specific'!D26,"pass","fail"))</f>
        <v>pass</v>
      </c>
      <c r="L24" s="44" t="str">
        <f aca="false">IF('Energy Utility specific'!E9=0,"pass",IF(('Energy Utility specific'!E9*365*24/1000)&gt;'Energy Utility specific'!E26,"pass","fail"))</f>
        <v>pass</v>
      </c>
      <c r="M24" s="45" t="str">
        <f aca="false">IF('Energy Utility specific'!F9=0,"pass",IF(('Energy Utility specific'!F9*365*24/1000)&gt;'Energy Utility specific'!F26,"pass","fail"))</f>
        <v>pass</v>
      </c>
    </row>
    <row r="25" customFormat="false" ht="12.8" hidden="false" customHeight="false" outlineLevel="0" collapsed="false">
      <c r="A25" s="3" t="s">
        <v>148</v>
      </c>
      <c r="B25" s="44" t="str">
        <f aca="false">IF(Energy!E24&gt;=SUM(Energy!E29,Energy!E35), "pass", "fail")</f>
        <v>pass</v>
      </c>
      <c r="C25" s="44" t="str">
        <f aca="false">IF(Energy!F24&gt;=SUM(Energy!F29,Energy!F35), "pass", "fail")</f>
        <v>pass</v>
      </c>
      <c r="D25" s="44" t="str">
        <f aca="false">IF(Energy!G24&gt;=SUM(Energy!G29,Energy!G35), "pass", "fail")</f>
        <v>pass</v>
      </c>
      <c r="E25" s="44" t="str">
        <f aca="false">IF(Energy!H24&gt;=SUM(Energy!H29,Energy!H35), "pass", "fail")</f>
        <v>pass</v>
      </c>
      <c r="F25" s="45" t="str">
        <f aca="false">IF(Energy!I24&gt;=SUM(Energy!I29,Energy!I35), "pass", "fail")</f>
        <v>pass</v>
      </c>
      <c r="H25" s="35" t="s">
        <v>124</v>
      </c>
      <c r="I25" s="44" t="str">
        <f aca="false">IF('Energy Utility specific'!B10=0,"pass",IF(('Energy Utility specific'!B10*365*24/1000)&gt;'Energy Utility specific'!B27,"pass","fail"))</f>
        <v>pass</v>
      </c>
      <c r="J25" s="44" t="str">
        <f aca="false">IF('Energy Utility specific'!C10=0,"pass",IF(('Energy Utility specific'!C10*365*24/1000)&gt;'Energy Utility specific'!C27,"pass","fail"))</f>
        <v>pass</v>
      </c>
      <c r="K25" s="44" t="str">
        <f aca="false">IF('Energy Utility specific'!D10=0,"pass",IF(('Energy Utility specific'!D10*365*24/1000)&gt;'Energy Utility specific'!D27,"pass","fail"))</f>
        <v>pass</v>
      </c>
      <c r="L25" s="44" t="str">
        <f aca="false">IF('Energy Utility specific'!E10=0,"pass",IF(('Energy Utility specific'!E10*365*24/1000)&gt;'Energy Utility specific'!E27,"pass","fail"))</f>
        <v>pass</v>
      </c>
      <c r="M25" s="45" t="str">
        <f aca="false">IF('Energy Utility specific'!F10=0,"pass",IF(('Energy Utility specific'!F10*365*24/1000)&gt;'Energy Utility specific'!F27,"pass","fail"))</f>
        <v>pass</v>
      </c>
    </row>
    <row r="26" customFormat="false" ht="12.8" hidden="false" customHeight="false" outlineLevel="0" collapsed="false">
      <c r="A26" s="3" t="s">
        <v>149</v>
      </c>
      <c r="B26" s="44" t="str">
        <f aca="false">IF(Energy!E21&gt;=Energy!E31, "pass", "fail")</f>
        <v>pass</v>
      </c>
      <c r="C26" s="44" t="str">
        <f aca="false">IF(Energy!F21&gt;=Energy!F31, "pass", "fail")</f>
        <v>pass</v>
      </c>
      <c r="D26" s="44" t="str">
        <f aca="false">IF(Energy!G21&gt;=Energy!G31, "pass", "fail")</f>
        <v>pass</v>
      </c>
      <c r="E26" s="44" t="str">
        <f aca="false">IF(Energy!H21&gt;=Energy!H31, "pass", "fail")</f>
        <v>pass</v>
      </c>
      <c r="F26" s="45" t="str">
        <f aca="false">IF(Energy!I21&gt;=Energy!I31, "pass", "fail")</f>
        <v>pass</v>
      </c>
      <c r="H26" s="35" t="s">
        <v>111</v>
      </c>
      <c r="I26" s="44" t="str">
        <f aca="false">IF('Energy Utility specific'!B11=0,"pass",IF(('Energy Utility specific'!B11*365*24/1000)&gt;'Energy Utility specific'!B28,"pass","fail"))</f>
        <v>pass</v>
      </c>
      <c r="J26" s="44" t="str">
        <f aca="false">IF('Energy Utility specific'!C11=0,"pass",IF(('Energy Utility specific'!C11*365*24/1000)&gt;'Energy Utility specific'!C28,"pass","fail"))</f>
        <v>pass</v>
      </c>
      <c r="K26" s="44" t="str">
        <f aca="false">IF('Energy Utility specific'!D11=0,"pass",IF(('Energy Utility specific'!D11*365*24/1000)&gt;'Energy Utility specific'!D28,"pass","fail"))</f>
        <v>pass</v>
      </c>
      <c r="L26" s="44" t="str">
        <f aca="false">IF('Energy Utility specific'!E11=0,"pass",IF(('Energy Utility specific'!E11*365*24/1000)&gt;'Energy Utility specific'!E28,"pass","fail"))</f>
        <v>pass</v>
      </c>
      <c r="M26" s="45" t="str">
        <f aca="false">IF('Energy Utility specific'!F11=0,"pass",IF(('Energy Utility specific'!F11*365*24/1000)&gt;'Energy Utility specific'!F28,"pass","fail"))</f>
        <v>pass</v>
      </c>
    </row>
    <row r="27" customFormat="false" ht="12.8" hidden="false" customHeight="false" outlineLevel="0" collapsed="false">
      <c r="A27" s="8" t="s">
        <v>150</v>
      </c>
      <c r="B27" s="46" t="str">
        <f aca="false">IF(Energy!E22&gt;=SUM(Energy!E31,Energy!E37), "pass", "fail")</f>
        <v>pass</v>
      </c>
      <c r="C27" s="46" t="str">
        <f aca="false">IF(Energy!F22&gt;=SUM(Energy!F31,Energy!F37), "pass", "fail")</f>
        <v>pass</v>
      </c>
      <c r="D27" s="46" t="str">
        <f aca="false">IF(Energy!G22&gt;=SUM(Energy!G31,Energy!G37), "pass", "fail")</f>
        <v>pass</v>
      </c>
      <c r="E27" s="46" t="str">
        <f aca="false">IF(Energy!H22&gt;=SUM(Energy!H31,Energy!H37), "pass", "fail")</f>
        <v>pass</v>
      </c>
      <c r="F27" s="47" t="str">
        <f aca="false">IF(Energy!I22&gt;=SUM(Energy!I31,Energy!I37), "pass", "fail")</f>
        <v>pass</v>
      </c>
      <c r="H27" s="35" t="s">
        <v>110</v>
      </c>
      <c r="I27" s="44" t="str">
        <f aca="false">IF('Energy Utility specific'!B12=0,"pass",IF(('Energy Utility specific'!B12*365*24/1000)&gt;'Energy Utility specific'!B29,"pass","fail"))</f>
        <v>pass</v>
      </c>
      <c r="J27" s="44" t="str">
        <f aca="false">IF('Energy Utility specific'!C12=0,"pass",IF(('Energy Utility specific'!C12*365*24/1000)&gt;'Energy Utility specific'!C29,"pass","fail"))</f>
        <v>pass</v>
      </c>
      <c r="K27" s="44" t="str">
        <f aca="false">IF('Energy Utility specific'!D12=0,"pass",IF(('Energy Utility specific'!D12*365*24/1000)&gt;'Energy Utility specific'!D29,"pass","fail"))</f>
        <v>pass</v>
      </c>
      <c r="L27" s="44" t="str">
        <f aca="false">IF('Energy Utility specific'!E12=0,"pass",IF(('Energy Utility specific'!E12*365*24/1000)&gt;'Energy Utility specific'!E29,"pass","fail"))</f>
        <v>pass</v>
      </c>
      <c r="M27" s="45" t="str">
        <f aca="false">IF('Energy Utility specific'!F12=0,"pass",IF(('Energy Utility specific'!F12*365*24/1000)&gt;'Energy Utility specific'!F29,"pass","fail"))</f>
        <v>pass</v>
      </c>
    </row>
    <row r="28" customFormat="false" ht="12.8" hidden="false" customHeight="false" outlineLevel="0" collapsed="false">
      <c r="H28" s="35" t="s">
        <v>109</v>
      </c>
      <c r="I28" s="44" t="str">
        <f aca="false">IF('Energy Utility specific'!B13=0,"pass",IF(('Energy Utility specific'!B13*365*24/1000)&gt;'Energy Utility specific'!B30,"pass","fail"))</f>
        <v>pass</v>
      </c>
      <c r="J28" s="44" t="str">
        <f aca="false">IF('Energy Utility specific'!C13=0,"pass",IF(('Energy Utility specific'!C13*365*24/1000)&gt;'Energy Utility specific'!C30,"pass","fail"))</f>
        <v>pass</v>
      </c>
      <c r="K28" s="44" t="str">
        <f aca="false">IF('Energy Utility specific'!D13=0,"pass",IF(('Energy Utility specific'!D13*365*24/1000)&gt;'Energy Utility specific'!D30,"pass","fail"))</f>
        <v>pass</v>
      </c>
      <c r="L28" s="44" t="str">
        <f aca="false">IF('Energy Utility specific'!E13=0,"pass",IF(('Energy Utility specific'!E13*365*24/1000)&gt;'Energy Utility specific'!E30,"pass","fail"))</f>
        <v>pass</v>
      </c>
      <c r="M28" s="45" t="str">
        <f aca="false">IF('Energy Utility specific'!F13=0,"pass",IF(('Energy Utility specific'!F13*365*24/1000)&gt;'Energy Utility specific'!F30,"pass","fail"))</f>
        <v>pass</v>
      </c>
    </row>
    <row r="29" customFormat="false" ht="15" hidden="false" customHeight="false" outlineLevel="0" collapsed="false">
      <c r="A29" s="1" t="s">
        <v>151</v>
      </c>
      <c r="B29" s="1"/>
      <c r="C29" s="1"/>
      <c r="D29" s="1"/>
      <c r="E29" s="1"/>
      <c r="F29" s="1"/>
      <c r="H29" s="35" t="s">
        <v>125</v>
      </c>
      <c r="I29" s="44" t="str">
        <f aca="false">IF('Energy Utility specific'!B14=0,"pass",IF(('Energy Utility specific'!B14*365*24/1000)&gt;'Energy Utility specific'!B31,"pass","fail"))</f>
        <v>pass</v>
      </c>
      <c r="J29" s="44" t="str">
        <f aca="false">IF('Energy Utility specific'!C14=0,"pass",IF(('Energy Utility specific'!C14*365*24/1000)&gt;'Energy Utility specific'!C31,"pass","fail"))</f>
        <v>pass</v>
      </c>
      <c r="K29" s="44" t="str">
        <f aca="false">IF('Energy Utility specific'!D14=0,"pass",IF(('Energy Utility specific'!D14*365*24/1000)&gt;'Energy Utility specific'!D31,"pass","fail"))</f>
        <v>pass</v>
      </c>
      <c r="L29" s="44" t="str">
        <f aca="false">IF('Energy Utility specific'!E14=0,"pass",IF(('Energy Utility specific'!E14*365*24/1000)&gt;'Energy Utility specific'!E31,"pass","fail"))</f>
        <v>pass</v>
      </c>
      <c r="M29" s="45" t="str">
        <f aca="false">IF('Energy Utility specific'!F14=0,"pass",IF(('Energy Utility specific'!F14*365*24/1000)&gt;'Energy Utility specific'!F31,"pass","fail"))</f>
        <v>pass</v>
      </c>
    </row>
    <row r="30" customFormat="false" ht="12.8" hidden="false" customHeight="false" outlineLevel="0" collapsed="false">
      <c r="A30" s="3" t="s">
        <v>152</v>
      </c>
      <c r="B30" s="44" t="n">
        <f aca="false">COUNTIF('S2 MB sourcing'!A3:A46,"Check")</f>
        <v>0</v>
      </c>
      <c r="C30" s="44" t="n">
        <f aca="false">COUNTIF('S2 MB sourcing'!D3:D46,"Check")</f>
        <v>0</v>
      </c>
      <c r="D30" s="44" t="n">
        <f aca="false">COUNTIF('S2 MB sourcing'!G3:G46,"Check")</f>
        <v>0</v>
      </c>
      <c r="E30" s="44" t="n">
        <f aca="false">COUNTIF('S2 MB sourcing'!J3:J46,"Check")</f>
        <v>0</v>
      </c>
      <c r="F30" s="45" t="n">
        <f aca="false">COUNTIF('S2 MB sourcing'!M3:M46,"Check")</f>
        <v>0</v>
      </c>
      <c r="H30" s="49" t="s">
        <v>126</v>
      </c>
      <c r="I30" s="46" t="str">
        <f aca="false">IF('Energy Utility specific'!B15=0,"pass",IF(('Energy Utility specific'!B15*365*24/1000)&gt;'Energy Utility specific'!B32,"pass","fail"))</f>
        <v>pass</v>
      </c>
      <c r="J30" s="46" t="str">
        <f aca="false">IF('Energy Utility specific'!C15=0,"pass",IF(('Energy Utility specific'!C15*365*24/1000)&gt;'Energy Utility specific'!C32,"pass","fail"))</f>
        <v>pass</v>
      </c>
      <c r="K30" s="46" t="str">
        <f aca="false">IF('Energy Utility specific'!D15=0,"pass",IF(('Energy Utility specific'!D15*365*24/1000)&gt;'Energy Utility specific'!D32,"pass","fail"))</f>
        <v>pass</v>
      </c>
      <c r="L30" s="46" t="str">
        <f aca="false">IF('Energy Utility specific'!E15=0,"pass",IF(('Energy Utility specific'!E15*365*24/1000)&gt;'Energy Utility specific'!E32,"pass","fail"))</f>
        <v>pass</v>
      </c>
      <c r="M30" s="47" t="str">
        <f aca="false">IF('Energy Utility specific'!F15=0,"pass",IF(('Energy Utility specific'!F15*365*24/1000)&gt;'Energy Utility specific'!F32,"pass","fail"))</f>
        <v>pass</v>
      </c>
    </row>
    <row r="31" customFormat="false" ht="15" hidden="false" customHeight="false" outlineLevel="0" collapsed="false">
      <c r="A31" s="3" t="s">
        <v>153</v>
      </c>
      <c r="B31" s="48" t="n">
        <f aca="false">COUNTIF('S2 MB sourcing'!B3:B46,"Check")</f>
        <v>0</v>
      </c>
      <c r="C31" s="48" t="n">
        <f aca="false">COUNTIF('S2 MB sourcing'!E3:E46,"Check")</f>
        <v>0</v>
      </c>
      <c r="D31" s="48" t="n">
        <f aca="false">COUNTIF('S2 MB sourcing'!H3:H46,"Check")</f>
        <v>0</v>
      </c>
      <c r="E31" s="48" t="n">
        <f aca="false">COUNTIF('S2 MB sourcing'!K3:K46,"Check")</f>
        <v>0</v>
      </c>
      <c r="F31" s="45" t="n">
        <f aca="false">COUNTIF('S2 MB sourcing'!N3:N46,"Check")</f>
        <v>0</v>
      </c>
      <c r="H31" s="1" t="s">
        <v>154</v>
      </c>
      <c r="I31" s="1"/>
      <c r="J31" s="1"/>
      <c r="K31" s="1"/>
      <c r="L31" s="1"/>
      <c r="M31" s="1"/>
      <c r="N31" s="5" t="s">
        <v>155</v>
      </c>
    </row>
    <row r="32" customFormat="false" ht="12.8" hidden="false" customHeight="false" outlineLevel="0" collapsed="false">
      <c r="A32" s="3" t="s">
        <v>156</v>
      </c>
      <c r="B32" s="48" t="str">
        <f aca="false">IF(SUM(Energy!E17,Energy!E20)&gt;='S2 MB sourcing'!Q$3,"pass","fail")</f>
        <v>pass</v>
      </c>
      <c r="C32" s="48" t="str">
        <f aca="false">IF(SUM(Energy!F17,Energy!F20)&gt;='S2 MB sourcing'!$R$3,"pass","fail")</f>
        <v>pass</v>
      </c>
      <c r="D32" s="48" t="str">
        <f aca="false">IF(SUM(Energy!G17,Energy!G20)&gt;='S2 MB sourcing'!$S$3,"pass","fail")</f>
        <v>pass</v>
      </c>
      <c r="E32" s="48" t="str">
        <f aca="false">IF(SUM(Energy!H17,Energy!H20)&gt;='S2 MB sourcing'!$T$3,"pass","fail")</f>
        <v>pass</v>
      </c>
      <c r="F32" s="45" t="str">
        <f aca="false">IF(SUM(Energy!I17,Energy!I20)&gt;='S2 MB sourcing'!$U$3,"pass","fail")</f>
        <v>pass</v>
      </c>
      <c r="H32" s="3" t="s">
        <v>133</v>
      </c>
      <c r="I32" s="5" t="n">
        <v>2015</v>
      </c>
      <c r="J32" s="5" t="n">
        <v>2016</v>
      </c>
      <c r="K32" s="5" t="n">
        <v>2017</v>
      </c>
      <c r="L32" s="5" t="n">
        <v>2018</v>
      </c>
      <c r="M32" s="6" t="n">
        <v>2019</v>
      </c>
      <c r="N32" s="0" t="n">
        <v>50000</v>
      </c>
    </row>
    <row r="33" customFormat="false" ht="12.8" hidden="false" customHeight="false" outlineLevel="0" collapsed="false">
      <c r="A33" s="8" t="s">
        <v>157</v>
      </c>
      <c r="B33" s="46" t="str">
        <f aca="false">IF(SUM(Energy!E15,Energy!E18)&gt;='S2 MB sourcing'!Q$3,"pass","fail")</f>
        <v>pass</v>
      </c>
      <c r="C33" s="46" t="str">
        <f aca="false">IF(SUM(Energy!F15,Energy!F18)&gt;='S2 MB sourcing'!R$3,"pass","fail")</f>
        <v>pass</v>
      </c>
      <c r="D33" s="46" t="str">
        <f aca="false">IF(SUM(Energy!G15,Energy!G18)&gt;='S2 MB sourcing'!S$3,"pass","fail")</f>
        <v>pass</v>
      </c>
      <c r="E33" s="46" t="str">
        <f aca="false">IF(SUM(Energy!H15,Energy!H18)&gt;='S2 MB sourcing'!T$3,"pass","fail")</f>
        <v>pass</v>
      </c>
      <c r="F33" s="47" t="str">
        <f aca="false">IF(SUM(Energy!I15,Energy!I18)&gt;='S2 MB sourcing'!U$3,"pass","fail")</f>
        <v>pass</v>
      </c>
      <c r="H33" s="35" t="s">
        <v>119</v>
      </c>
      <c r="I33" s="44" t="str">
        <f aca="false">IF($N$32&gt;'Energy Utility specific'!B3,"pass","fail")</f>
        <v>pass</v>
      </c>
      <c r="J33" s="44" t="str">
        <f aca="false">IF($N$32&gt;'Energy Utility specific'!C3,"pass","fail")</f>
        <v>pass</v>
      </c>
      <c r="K33" s="44" t="str">
        <f aca="false">IF($N$32&gt;'Energy Utility specific'!D3,"pass","fail")</f>
        <v>pass</v>
      </c>
      <c r="L33" s="44" t="str">
        <f aca="false">IF($N$32&gt;'Energy Utility specific'!E3,"pass","fail")</f>
        <v>pass</v>
      </c>
      <c r="M33" s="45" t="str">
        <f aca="false">IF($N$32&gt;'Energy Utility specific'!F3,"pass","fail")</f>
        <v>pass</v>
      </c>
    </row>
    <row r="34" customFormat="false" ht="12.8" hidden="false" customHeight="false" outlineLevel="0" collapsed="false">
      <c r="H34" s="35" t="s">
        <v>120</v>
      </c>
      <c r="I34" s="44" t="str">
        <f aca="false">IF($N$32&gt;'Energy Utility specific'!B4,"pass","fail")</f>
        <v>pass</v>
      </c>
      <c r="J34" s="44" t="str">
        <f aca="false">IF($N$32&gt;'Energy Utility specific'!C4,"pass","fail")</f>
        <v>pass</v>
      </c>
      <c r="K34" s="44" t="str">
        <f aca="false">IF($N$32&gt;'Energy Utility specific'!D4,"pass","fail")</f>
        <v>pass</v>
      </c>
      <c r="L34" s="44" t="str">
        <f aca="false">IF($N$32&gt;'Energy Utility specific'!E4,"pass","fail")</f>
        <v>pass</v>
      </c>
      <c r="M34" s="45" t="str">
        <f aca="false">IF($N$32&gt;'Energy Utility specific'!F4,"pass","fail")</f>
        <v>pass</v>
      </c>
    </row>
    <row r="35" customFormat="false" ht="12.8" hidden="false" customHeight="false" outlineLevel="0" collapsed="false">
      <c r="H35" s="35" t="s">
        <v>121</v>
      </c>
      <c r="I35" s="44" t="str">
        <f aca="false">IF($N$32&gt;'Energy Utility specific'!B5,"pass","fail")</f>
        <v>pass</v>
      </c>
      <c r="J35" s="44" t="str">
        <f aca="false">IF($N$32&gt;'Energy Utility specific'!C5,"pass","fail")</f>
        <v>pass</v>
      </c>
      <c r="K35" s="44" t="str">
        <f aca="false">IF($N$32&gt;'Energy Utility specific'!D5,"pass","fail")</f>
        <v>pass</v>
      </c>
      <c r="L35" s="44" t="str">
        <f aca="false">IF($N$32&gt;'Energy Utility specific'!E5,"pass","fail")</f>
        <v>pass</v>
      </c>
      <c r="M35" s="45" t="str">
        <f aca="false">IF($N$32&gt;'Energy Utility specific'!F5,"pass","fail")</f>
        <v>pass</v>
      </c>
    </row>
    <row r="36" customFormat="false" ht="12.8" hidden="false" customHeight="false" outlineLevel="0" collapsed="false">
      <c r="H36" s="35" t="s">
        <v>122</v>
      </c>
      <c r="I36" s="44" t="str">
        <f aca="false">IF($N$32&gt;'Energy Utility specific'!B6,"pass","fail")</f>
        <v>pass</v>
      </c>
      <c r="J36" s="44" t="str">
        <f aca="false">IF($N$32&gt;'Energy Utility specific'!C6,"pass","fail")</f>
        <v>pass</v>
      </c>
      <c r="K36" s="44" t="str">
        <f aca="false">IF($N$32&gt;'Energy Utility specific'!D6,"pass","fail")</f>
        <v>pass</v>
      </c>
      <c r="L36" s="44" t="str">
        <f aca="false">IF($N$32&gt;'Energy Utility specific'!E6,"pass","fail")</f>
        <v>pass</v>
      </c>
      <c r="M36" s="45" t="str">
        <f aca="false">IF($N$32&gt;'Energy Utility specific'!F6,"pass","fail")</f>
        <v>pass</v>
      </c>
    </row>
    <row r="37" customFormat="false" ht="12.8" hidden="false" customHeight="false" outlineLevel="0" collapsed="false">
      <c r="H37" s="35" t="s">
        <v>113</v>
      </c>
      <c r="I37" s="44" t="str">
        <f aca="false">IF($N$32&gt;'Energy Utility specific'!B7,"pass","fail")</f>
        <v>pass</v>
      </c>
      <c r="J37" s="44" t="str">
        <f aca="false">IF($N$32&gt;'Energy Utility specific'!C7,"pass","fail")</f>
        <v>pass</v>
      </c>
      <c r="K37" s="44" t="str">
        <f aca="false">IF($N$32&gt;'Energy Utility specific'!D7,"pass","fail")</f>
        <v>pass</v>
      </c>
      <c r="L37" s="44" t="str">
        <f aca="false">IF($N$32&gt;'Energy Utility specific'!E7,"pass","fail")</f>
        <v>pass</v>
      </c>
      <c r="M37" s="45" t="str">
        <f aca="false">IF($N$32&gt;'Energy Utility specific'!F7,"pass","fail")</f>
        <v>pass</v>
      </c>
    </row>
    <row r="38" customFormat="false" ht="12.8" hidden="false" customHeight="false" outlineLevel="0" collapsed="false">
      <c r="H38" s="35" t="s">
        <v>123</v>
      </c>
      <c r="I38" s="44" t="str">
        <f aca="false">IF($N$32&gt;'Energy Utility specific'!B8,"pass","fail")</f>
        <v>pass</v>
      </c>
      <c r="J38" s="44" t="str">
        <f aca="false">IF($N$32&gt;'Energy Utility specific'!C8,"pass","fail")</f>
        <v>pass</v>
      </c>
      <c r="K38" s="44" t="str">
        <f aca="false">IF($N$32&gt;'Energy Utility specific'!D8,"pass","fail")</f>
        <v>pass</v>
      </c>
      <c r="L38" s="44" t="str">
        <f aca="false">IF($N$32&gt;'Energy Utility specific'!E8,"pass","fail")</f>
        <v>pass</v>
      </c>
      <c r="M38" s="45" t="str">
        <f aca="false">IF($N$32&gt;'Energy Utility specific'!F8,"pass","fail")</f>
        <v>pass</v>
      </c>
    </row>
    <row r="39" customFormat="false" ht="12.8" hidden="false" customHeight="false" outlineLevel="0" collapsed="false">
      <c r="H39" s="35" t="s">
        <v>112</v>
      </c>
      <c r="I39" s="44" t="str">
        <f aca="false">IF($N$32&gt;'Energy Utility specific'!B9,"pass","fail")</f>
        <v>pass</v>
      </c>
      <c r="J39" s="44" t="str">
        <f aca="false">IF($N$32&gt;'Energy Utility specific'!C9,"pass","fail")</f>
        <v>pass</v>
      </c>
      <c r="K39" s="44" t="str">
        <f aca="false">IF($N$32&gt;'Energy Utility specific'!D9,"pass","fail")</f>
        <v>pass</v>
      </c>
      <c r="L39" s="44" t="str">
        <f aca="false">IF($N$32&gt;'Energy Utility specific'!E9,"pass","fail")</f>
        <v>pass</v>
      </c>
      <c r="M39" s="45" t="str">
        <f aca="false">IF($N$32&gt;'Energy Utility specific'!F9,"pass","fail")</f>
        <v>pass</v>
      </c>
    </row>
    <row r="40" customFormat="false" ht="12.8" hidden="false" customHeight="false" outlineLevel="0" collapsed="false">
      <c r="H40" s="35" t="s">
        <v>124</v>
      </c>
      <c r="I40" s="44" t="str">
        <f aca="false">IF($N$32&gt;'Energy Utility specific'!B10,"pass","fail")</f>
        <v>pass</v>
      </c>
      <c r="J40" s="44" t="str">
        <f aca="false">IF($N$32&gt;'Energy Utility specific'!C10,"pass","fail")</f>
        <v>pass</v>
      </c>
      <c r="K40" s="44" t="str">
        <f aca="false">IF($N$32&gt;'Energy Utility specific'!D10,"pass","fail")</f>
        <v>pass</v>
      </c>
      <c r="L40" s="44" t="str">
        <f aca="false">IF($N$32&gt;'Energy Utility specific'!E10,"pass","fail")</f>
        <v>pass</v>
      </c>
      <c r="M40" s="45" t="str">
        <f aca="false">IF($N$32&gt;'Energy Utility specific'!F10,"pass","fail")</f>
        <v>pass</v>
      </c>
    </row>
    <row r="41" customFormat="false" ht="12.8" hidden="false" customHeight="false" outlineLevel="0" collapsed="false">
      <c r="H41" s="35" t="s">
        <v>111</v>
      </c>
      <c r="I41" s="44" t="str">
        <f aca="false">IF($N$32&gt;'Energy Utility specific'!B11,"pass","fail")</f>
        <v>pass</v>
      </c>
      <c r="J41" s="44" t="str">
        <f aca="false">IF($N$32&gt;'Energy Utility specific'!C11,"pass","fail")</f>
        <v>pass</v>
      </c>
      <c r="K41" s="44" t="str">
        <f aca="false">IF($N$32&gt;'Energy Utility specific'!D11,"pass","fail")</f>
        <v>pass</v>
      </c>
      <c r="L41" s="44" t="str">
        <f aca="false">IF($N$32&gt;'Energy Utility specific'!E11,"pass","fail")</f>
        <v>pass</v>
      </c>
      <c r="M41" s="45" t="str">
        <f aca="false">IF($N$32&gt;'Energy Utility specific'!F11,"pass","fail")</f>
        <v>pass</v>
      </c>
    </row>
    <row r="42" customFormat="false" ht="12.8" hidden="false" customHeight="false" outlineLevel="0" collapsed="false">
      <c r="H42" s="35" t="s">
        <v>110</v>
      </c>
      <c r="I42" s="44" t="str">
        <f aca="false">IF($N$32&gt;'Energy Utility specific'!B12,"pass","fail")</f>
        <v>pass</v>
      </c>
      <c r="J42" s="44" t="str">
        <f aca="false">IF($N$32&gt;'Energy Utility specific'!C12,"pass","fail")</f>
        <v>pass</v>
      </c>
      <c r="K42" s="44" t="str">
        <f aca="false">IF($N$32&gt;'Energy Utility specific'!D12,"pass","fail")</f>
        <v>pass</v>
      </c>
      <c r="L42" s="44" t="str">
        <f aca="false">IF($N$32&gt;'Energy Utility specific'!E12,"pass","fail")</f>
        <v>pass</v>
      </c>
      <c r="M42" s="45" t="str">
        <f aca="false">IF($N$32&gt;'Energy Utility specific'!F12,"pass","fail")</f>
        <v>pass</v>
      </c>
    </row>
    <row r="43" customFormat="false" ht="12.8" hidden="false" customHeight="false" outlineLevel="0" collapsed="false">
      <c r="H43" s="35" t="s">
        <v>109</v>
      </c>
      <c r="I43" s="44" t="str">
        <f aca="false">IF($N$32&gt;'Energy Utility specific'!B13,"pass","fail")</f>
        <v>pass</v>
      </c>
      <c r="J43" s="44" t="str">
        <f aca="false">IF($N$32&gt;'Energy Utility specific'!C13,"pass","fail")</f>
        <v>pass</v>
      </c>
      <c r="K43" s="44" t="str">
        <f aca="false">IF($N$32&gt;'Energy Utility specific'!D13,"pass","fail")</f>
        <v>pass</v>
      </c>
      <c r="L43" s="44" t="str">
        <f aca="false">IF($N$32&gt;'Energy Utility specific'!E13,"pass","fail")</f>
        <v>pass</v>
      </c>
      <c r="M43" s="45" t="str">
        <f aca="false">IF($N$32&gt;'Energy Utility specific'!F13,"pass","fail")</f>
        <v>pass</v>
      </c>
    </row>
    <row r="44" customFormat="false" ht="12.8" hidden="false" customHeight="false" outlineLevel="0" collapsed="false">
      <c r="H44" s="35" t="s">
        <v>125</v>
      </c>
      <c r="I44" s="44" t="str">
        <f aca="false">IF($N$32&gt;'Energy Utility specific'!B14,"pass","fail")</f>
        <v>pass</v>
      </c>
      <c r="J44" s="44" t="str">
        <f aca="false">IF($N$32&gt;'Energy Utility specific'!C14,"pass","fail")</f>
        <v>pass</v>
      </c>
      <c r="K44" s="44" t="str">
        <f aca="false">IF($N$32&gt;'Energy Utility specific'!D14,"pass","fail")</f>
        <v>pass</v>
      </c>
      <c r="L44" s="44" t="str">
        <f aca="false">IF($N$32&gt;'Energy Utility specific'!E14,"pass","fail")</f>
        <v>pass</v>
      </c>
      <c r="M44" s="45" t="str">
        <f aca="false">IF($N$32&gt;'Energy Utility specific'!F14,"pass","fail")</f>
        <v>pass</v>
      </c>
    </row>
    <row r="45" customFormat="false" ht="12.8" hidden="false" customHeight="false" outlineLevel="0" collapsed="false">
      <c r="H45" s="49" t="s">
        <v>126</v>
      </c>
      <c r="I45" s="46" t="str">
        <f aca="false">IF($N$32&gt;'Energy Utility specific'!B15,"pass","fail")</f>
        <v>pass</v>
      </c>
      <c r="J45" s="46" t="str">
        <f aca="false">IF($N$32&gt;'Energy Utility specific'!C15,"pass","fail")</f>
        <v>pass</v>
      </c>
      <c r="K45" s="46" t="str">
        <f aca="false">IF($N$32&gt;'Energy Utility specific'!D15,"pass","fail")</f>
        <v>pass</v>
      </c>
      <c r="L45" s="46" t="str">
        <f aca="false">IF($N$32&gt;'Energy Utility specific'!E15,"pass","fail")</f>
        <v>pass</v>
      </c>
      <c r="M45" s="47" t="str">
        <f aca="false">IF($N$32&gt;'Energy Utility specific'!F15,"pass","fail")</f>
        <v>pass</v>
      </c>
    </row>
  </sheetData>
  <mergeCells count="8">
    <mergeCell ref="A1:F1"/>
    <mergeCell ref="H1:M1"/>
    <mergeCell ref="A10:F10"/>
    <mergeCell ref="H16:M16"/>
    <mergeCell ref="A17:F17"/>
    <mergeCell ref="A24:F24"/>
    <mergeCell ref="A29:F29"/>
    <mergeCell ref="H31:M31"/>
  </mergeCells>
  <conditionalFormatting sqref="B3:F8 B12:F15 B19:F22 I3:M15 I18:M30 I33:M45 B32:F33 B25:F27">
    <cfRule type="cellIs" priority="2" operator="equal" aboveAverage="0" equalAverage="0" bottom="0" percent="0" rank="0" text="" dxfId="0">
      <formula>"fail"</formula>
    </cfRule>
  </conditionalFormatting>
  <conditionalFormatting sqref="B30:F31"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1" activeCellId="0" sqref="A41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50" t="s">
        <v>158</v>
      </c>
      <c r="B1" s="50"/>
      <c r="C1" s="50"/>
      <c r="D1" s="50"/>
      <c r="E1" s="50"/>
      <c r="F1" s="50"/>
      <c r="G1" s="51" t="s">
        <v>159</v>
      </c>
      <c r="H1" s="51"/>
      <c r="I1" s="51"/>
      <c r="J1" s="51"/>
      <c r="K1" s="51"/>
      <c r="L1" s="51"/>
      <c r="M1" s="50" t="s">
        <v>160</v>
      </c>
      <c r="N1" s="50"/>
      <c r="O1" s="50"/>
      <c r="P1" s="50"/>
      <c r="Q1" s="50"/>
      <c r="R1" s="50"/>
    </row>
    <row r="19" customFormat="false" ht="12.8" hidden="false" customHeight="false" outlineLevel="0" collapsed="false">
      <c r="A19" s="50" t="s">
        <v>39</v>
      </c>
      <c r="B19" s="50"/>
      <c r="C19" s="50"/>
      <c r="D19" s="50"/>
      <c r="E19" s="50"/>
      <c r="F19" s="50"/>
      <c r="G19" s="50" t="s">
        <v>161</v>
      </c>
      <c r="H19" s="50"/>
      <c r="I19" s="50"/>
      <c r="J19" s="50"/>
      <c r="K19" s="50"/>
      <c r="L19" s="50"/>
      <c r="M19" s="50" t="s">
        <v>162</v>
      </c>
      <c r="N19" s="50"/>
      <c r="O19" s="50"/>
      <c r="P19" s="50"/>
      <c r="Q19" s="50"/>
      <c r="R19" s="50"/>
    </row>
  </sheetData>
  <mergeCells count="6">
    <mergeCell ref="A1:F1"/>
    <mergeCell ref="G1:L1"/>
    <mergeCell ref="M1:R1"/>
    <mergeCell ref="A19:F19"/>
    <mergeCell ref="G19:L19"/>
    <mergeCell ref="M19:R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1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H11" activeCellId="0" sqref="H11"/>
    </sheetView>
  </sheetViews>
  <sheetFormatPr defaultColWidth="12.40625" defaultRowHeight="12.8" zeroHeight="false" outlineLevelRow="0" outlineLevelCol="0"/>
  <cols>
    <col collapsed="false" customWidth="true" hidden="false" outlineLevel="0" max="3" min="3" style="0" width="24.53"/>
    <col collapsed="false" customWidth="true" hidden="false" outlineLevel="0" max="6" min="6" style="0" width="36.64"/>
    <col collapsed="false" customWidth="true" hidden="false" outlineLevel="0" max="7" min="7" style="0" width="19.71"/>
    <col collapsed="false" customWidth="true" hidden="false" outlineLevel="0" max="8" min="8" style="0" width="24"/>
    <col collapsed="false" customWidth="true" hidden="false" outlineLevel="0" max="9" min="9" style="0" width="45.98"/>
  </cols>
  <sheetData>
    <row r="1" customFormat="false" ht="12.8" hidden="false" customHeight="false" outlineLevel="0" collapsed="false">
      <c r="A1" s="0" t="s">
        <v>163</v>
      </c>
      <c r="B1" s="0" t="s">
        <v>164</v>
      </c>
      <c r="C1" s="0" t="s">
        <v>165</v>
      </c>
      <c r="D1" s="0" t="s">
        <v>166</v>
      </c>
      <c r="E1" s="0" t="s">
        <v>167</v>
      </c>
      <c r="F1" s="0" t="s">
        <v>168</v>
      </c>
      <c r="G1" s="0" t="s">
        <v>35</v>
      </c>
      <c r="H1" s="0" t="s">
        <v>169</v>
      </c>
      <c r="I1" s="0" t="s">
        <v>170</v>
      </c>
      <c r="J1" s="0" t="s">
        <v>171</v>
      </c>
      <c r="K1" s="0" t="s">
        <v>172</v>
      </c>
      <c r="L1" s="0" t="s">
        <v>173</v>
      </c>
    </row>
    <row r="2" customFormat="false" ht="12.8" hidden="false" customHeight="false" outlineLevel="0" collapsed="false">
      <c r="A2" s="0" t="s">
        <v>174</v>
      </c>
      <c r="B2" s="0" t="s">
        <v>175</v>
      </c>
      <c r="C2" s="0" t="s">
        <v>176</v>
      </c>
      <c r="D2" s="0" t="s">
        <v>177</v>
      </c>
      <c r="E2" s="0" t="s">
        <v>178</v>
      </c>
      <c r="F2" s="0" t="s">
        <v>179</v>
      </c>
      <c r="G2" s="0" t="s">
        <v>180</v>
      </c>
      <c r="H2" s="38" t="s">
        <v>181</v>
      </c>
      <c r="I2" s="52" t="s">
        <v>37</v>
      </c>
      <c r="J2" s="0" t="s">
        <v>182</v>
      </c>
      <c r="K2" s="0" t="s">
        <v>183</v>
      </c>
      <c r="L2" s="0" t="s">
        <v>109</v>
      </c>
    </row>
    <row r="3" customFormat="false" ht="12.8" hidden="false" customHeight="false" outlineLevel="0" collapsed="false">
      <c r="A3" s="0" t="s">
        <v>184</v>
      </c>
      <c r="B3" s="0" t="s">
        <v>185</v>
      </c>
      <c r="C3" s="0" t="s">
        <v>186</v>
      </c>
      <c r="D3" s="0" t="s">
        <v>187</v>
      </c>
      <c r="E3" s="0" t="s">
        <v>188</v>
      </c>
      <c r="F3" s="0" t="s">
        <v>189</v>
      </c>
      <c r="G3" s="0" t="s">
        <v>190</v>
      </c>
      <c r="H3" s="0" t="s">
        <v>191</v>
      </c>
      <c r="I3" s="52" t="s">
        <v>192</v>
      </c>
      <c r="J3" s="0" t="s">
        <v>193</v>
      </c>
      <c r="K3" s="0" t="s">
        <v>194</v>
      </c>
      <c r="L3" s="0" t="s">
        <v>110</v>
      </c>
    </row>
    <row r="4" customFormat="false" ht="12.8" hidden="false" customHeight="false" outlineLevel="0" collapsed="false">
      <c r="B4" s="0" t="s">
        <v>189</v>
      </c>
      <c r="C4" s="0" t="s">
        <v>195</v>
      </c>
      <c r="D4" s="0" t="s">
        <v>184</v>
      </c>
      <c r="F4" s="0" t="s">
        <v>196</v>
      </c>
      <c r="G4" s="0" t="s">
        <v>197</v>
      </c>
      <c r="H4" s="0" t="s">
        <v>198</v>
      </c>
      <c r="I4" s="52" t="s">
        <v>199</v>
      </c>
      <c r="J4" s="0" t="s">
        <v>200</v>
      </c>
      <c r="K4" s="0" t="s">
        <v>201</v>
      </c>
      <c r="L4" s="0" t="s">
        <v>111</v>
      </c>
    </row>
    <row r="5" customFormat="false" ht="12.8" hidden="false" customHeight="false" outlineLevel="0" collapsed="false">
      <c r="C5" s="0" t="s">
        <v>202</v>
      </c>
      <c r="F5" s="0" t="s">
        <v>203</v>
      </c>
      <c r="H5" s="0" t="s">
        <v>204</v>
      </c>
      <c r="I5" s="52" t="s">
        <v>205</v>
      </c>
      <c r="J5" s="0" t="s">
        <v>206</v>
      </c>
      <c r="L5" s="0" t="s">
        <v>112</v>
      </c>
    </row>
    <row r="6" customFormat="false" ht="12.8" hidden="false" customHeight="false" outlineLevel="0" collapsed="false">
      <c r="C6" s="0" t="s">
        <v>207</v>
      </c>
      <c r="F6" s="0" t="s">
        <v>208</v>
      </c>
      <c r="H6" s="38" t="s">
        <v>209</v>
      </c>
      <c r="I6" s="52" t="s">
        <v>210</v>
      </c>
      <c r="J6" s="0" t="s">
        <v>211</v>
      </c>
      <c r="L6" s="0" t="s">
        <v>113</v>
      </c>
    </row>
    <row r="7" customFormat="false" ht="12.8" hidden="false" customHeight="false" outlineLevel="0" collapsed="false">
      <c r="C7" s="0" t="s">
        <v>212</v>
      </c>
      <c r="F7" s="0" t="s">
        <v>213</v>
      </c>
      <c r="H7" s="0" t="s">
        <v>214</v>
      </c>
      <c r="I7" s="52" t="s">
        <v>215</v>
      </c>
      <c r="J7" s="0" t="s">
        <v>216</v>
      </c>
      <c r="L7" s="0" t="s">
        <v>114</v>
      </c>
    </row>
    <row r="8" customFormat="false" ht="12.8" hidden="false" customHeight="false" outlineLevel="0" collapsed="false">
      <c r="C8" s="0" t="s">
        <v>217</v>
      </c>
      <c r="F8" s="0" t="s">
        <v>218</v>
      </c>
      <c r="H8" s="38" t="s">
        <v>219</v>
      </c>
      <c r="I8" s="52" t="s">
        <v>220</v>
      </c>
      <c r="L8" s="0" t="s">
        <v>71</v>
      </c>
    </row>
    <row r="9" customFormat="false" ht="23.85" hidden="false" customHeight="false" outlineLevel="0" collapsed="false">
      <c r="F9" s="0" t="s">
        <v>221</v>
      </c>
      <c r="H9" s="0" t="s">
        <v>222</v>
      </c>
      <c r="I9" s="52" t="s">
        <v>223</v>
      </c>
      <c r="L9" s="0" t="s">
        <v>116</v>
      </c>
    </row>
    <row r="10" customFormat="false" ht="12.8" hidden="false" customHeight="false" outlineLevel="0" collapsed="false">
      <c r="F10" s="0" t="s">
        <v>224</v>
      </c>
      <c r="H10" s="0" t="s">
        <v>225</v>
      </c>
      <c r="I10" s="52" t="s">
        <v>226</v>
      </c>
    </row>
    <row r="11" customFormat="false" ht="12.8" hidden="false" customHeight="false" outlineLevel="0" collapsed="false">
      <c r="F11" s="0" t="s">
        <v>227</v>
      </c>
      <c r="H11" s="0" t="s">
        <v>228</v>
      </c>
      <c r="I11" s="52" t="s">
        <v>229</v>
      </c>
    </row>
    <row r="12" customFormat="false" ht="12.8" hidden="false" customHeight="false" outlineLevel="0" collapsed="false">
      <c r="F12" s="0" t="s">
        <v>230</v>
      </c>
      <c r="H12" s="0" t="s">
        <v>71</v>
      </c>
      <c r="I12" s="52" t="s">
        <v>231</v>
      </c>
    </row>
    <row r="13" customFormat="false" ht="12.8" hidden="false" customHeight="false" outlineLevel="0" collapsed="false">
      <c r="F13" s="0" t="s">
        <v>232</v>
      </c>
      <c r="H13" s="0" t="s">
        <v>116</v>
      </c>
      <c r="I13" s="52" t="s">
        <v>233</v>
      </c>
    </row>
    <row r="14" customFormat="false" ht="12.8" hidden="false" customHeight="false" outlineLevel="0" collapsed="false">
      <c r="F14" s="0" t="s">
        <v>234</v>
      </c>
      <c r="I14" s="52" t="s">
        <v>235</v>
      </c>
    </row>
    <row r="15" customFormat="false" ht="12.8" hidden="false" customHeight="false" outlineLevel="0" collapsed="false">
      <c r="F15" s="0" t="s">
        <v>236</v>
      </c>
      <c r="I15" s="52" t="s">
        <v>237</v>
      </c>
    </row>
    <row r="16" customFormat="false" ht="12.8" hidden="false" customHeight="false" outlineLevel="0" collapsed="false">
      <c r="F16" s="0" t="s">
        <v>238</v>
      </c>
      <c r="I16" s="52" t="s">
        <v>239</v>
      </c>
    </row>
    <row r="17" customFormat="false" ht="12.8" hidden="false" customHeight="false" outlineLevel="0" collapsed="false">
      <c r="F17" s="0" t="s">
        <v>240</v>
      </c>
      <c r="I17" s="52" t="s">
        <v>241</v>
      </c>
    </row>
    <row r="18" customFormat="false" ht="23.85" hidden="false" customHeight="false" outlineLevel="0" collapsed="false">
      <c r="F18" s="0" t="s">
        <v>242</v>
      </c>
      <c r="I18" s="52" t="s">
        <v>243</v>
      </c>
    </row>
    <row r="19" customFormat="false" ht="12.8" hidden="false" customHeight="false" outlineLevel="0" collapsed="false">
      <c r="F19" s="0" t="s">
        <v>244</v>
      </c>
      <c r="I19" s="52" t="s">
        <v>245</v>
      </c>
    </row>
    <row r="20" customFormat="false" ht="12.8" hidden="false" customHeight="false" outlineLevel="0" collapsed="false">
      <c r="F20" s="0" t="s">
        <v>246</v>
      </c>
      <c r="I20" s="52" t="s">
        <v>247</v>
      </c>
    </row>
    <row r="21" customFormat="false" ht="12.8" hidden="false" customHeight="false" outlineLevel="0" collapsed="false">
      <c r="F21" s="0" t="s">
        <v>248</v>
      </c>
      <c r="I21" s="52" t="s">
        <v>249</v>
      </c>
    </row>
    <row r="22" customFormat="false" ht="12.8" hidden="false" customHeight="false" outlineLevel="0" collapsed="false">
      <c r="F22" s="0" t="s">
        <v>250</v>
      </c>
      <c r="I22" s="52" t="s">
        <v>251</v>
      </c>
    </row>
    <row r="23" customFormat="false" ht="12.8" hidden="false" customHeight="false" outlineLevel="0" collapsed="false">
      <c r="I23" s="52" t="s">
        <v>252</v>
      </c>
    </row>
    <row r="24" customFormat="false" ht="12.8" hidden="false" customHeight="false" outlineLevel="0" collapsed="false">
      <c r="I24" s="52" t="s">
        <v>253</v>
      </c>
    </row>
    <row r="25" customFormat="false" ht="12.8" hidden="false" customHeight="false" outlineLevel="0" collapsed="false">
      <c r="I25" s="52" t="s">
        <v>254</v>
      </c>
    </row>
    <row r="26" customFormat="false" ht="12.8" hidden="false" customHeight="false" outlineLevel="0" collapsed="false">
      <c r="I26" s="52" t="s">
        <v>255</v>
      </c>
    </row>
    <row r="27" customFormat="false" ht="12.8" hidden="false" customHeight="false" outlineLevel="0" collapsed="false">
      <c r="I27" s="52" t="s">
        <v>256</v>
      </c>
    </row>
    <row r="28" customFormat="false" ht="12.8" hidden="false" customHeight="false" outlineLevel="0" collapsed="false">
      <c r="I28" s="52" t="s">
        <v>257</v>
      </c>
    </row>
    <row r="29" customFormat="false" ht="12.8" hidden="false" customHeight="false" outlineLevel="0" collapsed="false">
      <c r="I29" s="52" t="s">
        <v>258</v>
      </c>
    </row>
    <row r="30" customFormat="false" ht="12.8" hidden="false" customHeight="false" outlineLevel="0" collapsed="false">
      <c r="I30" s="52" t="s">
        <v>259</v>
      </c>
    </row>
    <row r="31" customFormat="false" ht="12.8" hidden="false" customHeight="false" outlineLevel="0" collapsed="false">
      <c r="I31" s="52" t="s">
        <v>260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582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2021-03-10T15:38:44Z</dcterms:created>
  <dc:creator/>
  <dc:description/>
  <dc:language>en-GB</dc:language>
  <cp:lastModifiedBy/>
  <dcterms:modified xsi:type="dcterms:W3CDTF">2022-10-08T12:17:07Z</dcterms:modified>
  <cp:revision>87</cp:revision>
  <dc:subject/>
  <dc:title/>
</cp:coreProperties>
</file>