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archBenchmark\SearchBenchmark\Results\"/>
    </mc:Choice>
  </mc:AlternateContent>
  <bookViews>
    <workbookView xWindow="0" yWindow="0" windowWidth="21570" windowHeight="10620"/>
  </bookViews>
  <sheets>
    <sheet name="SummaryData" sheetId="1" r:id="rId1"/>
    <sheet name="RawData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2" l="1"/>
  <c r="AG2" i="2"/>
  <c r="AG37" i="2"/>
  <c r="AG42" i="2"/>
  <c r="AG47" i="2"/>
  <c r="AG32" i="2"/>
  <c r="AG27" i="2"/>
  <c r="AG12" i="2"/>
  <c r="AG17" i="2"/>
  <c r="AG22" i="2"/>
  <c r="AG52" i="2"/>
  <c r="AG57" i="2"/>
  <c r="AG62" i="2"/>
  <c r="AG8" i="2"/>
  <c r="AG3" i="2"/>
  <c r="AG38" i="2"/>
  <c r="AG43" i="2"/>
  <c r="AG48" i="2"/>
  <c r="AG33" i="2"/>
  <c r="AG28" i="2"/>
  <c r="AG13" i="2"/>
  <c r="AG18" i="2"/>
  <c r="AG23" i="2"/>
  <c r="AG53" i="2"/>
  <c r="AG58" i="2"/>
  <c r="AG63" i="2"/>
  <c r="AG9" i="2"/>
  <c r="AG4" i="2"/>
  <c r="AG39" i="2"/>
  <c r="AG44" i="2"/>
  <c r="AG49" i="2"/>
  <c r="AG34" i="2"/>
  <c r="AG29" i="2"/>
  <c r="AG14" i="2"/>
  <c r="AG19" i="2"/>
  <c r="AG24" i="2"/>
  <c r="AG54" i="2"/>
  <c r="AG59" i="2"/>
  <c r="AG64" i="2"/>
  <c r="AG10" i="2"/>
  <c r="AG5" i="2"/>
  <c r="AG40" i="2"/>
  <c r="AG45" i="2"/>
  <c r="AG50" i="2"/>
  <c r="AG35" i="2"/>
  <c r="AG30" i="2"/>
  <c r="AG15" i="2"/>
  <c r="AG20" i="2"/>
  <c r="AG25" i="2"/>
  <c r="AG55" i="2"/>
  <c r="AG60" i="2"/>
  <c r="AG65" i="2"/>
  <c r="AG11" i="2"/>
  <c r="AG6" i="2"/>
  <c r="AG41" i="2"/>
  <c r="AG46" i="2"/>
  <c r="AG51" i="2"/>
  <c r="AG36" i="2"/>
  <c r="AG31" i="2"/>
  <c r="AG16" i="2"/>
  <c r="AG21" i="2"/>
  <c r="AG26" i="2"/>
  <c r="AG56" i="2"/>
  <c r="AG61" i="2"/>
  <c r="AG66" i="2"/>
  <c r="AI7" i="2"/>
  <c r="AH7" i="2" s="1"/>
  <c r="AI2" i="2"/>
  <c r="AH2" i="2" s="1"/>
  <c r="AI37" i="2"/>
  <c r="AH37" i="2" s="1"/>
  <c r="AI42" i="2"/>
  <c r="AH42" i="2" s="1"/>
  <c r="AI47" i="2"/>
  <c r="AH47" i="2" s="1"/>
  <c r="AI32" i="2"/>
  <c r="AH32" i="2" s="1"/>
  <c r="AI27" i="2"/>
  <c r="AH27" i="2" s="1"/>
  <c r="AI12" i="2"/>
  <c r="AH12" i="2" s="1"/>
  <c r="AI17" i="2"/>
  <c r="AH17" i="2" s="1"/>
  <c r="AI22" i="2"/>
  <c r="AH22" i="2" s="1"/>
  <c r="AI52" i="2"/>
  <c r="AH52" i="2" s="1"/>
  <c r="AI57" i="2"/>
  <c r="AH57" i="2" s="1"/>
  <c r="AI62" i="2"/>
  <c r="AH62" i="2" s="1"/>
  <c r="AI8" i="2"/>
  <c r="AH8" i="2" s="1"/>
  <c r="AI3" i="2"/>
  <c r="AH3" i="2" s="1"/>
  <c r="AI38" i="2"/>
  <c r="AH38" i="2" s="1"/>
  <c r="AI43" i="2"/>
  <c r="AH43" i="2" s="1"/>
  <c r="AI48" i="2"/>
  <c r="AH48" i="2" s="1"/>
  <c r="AI33" i="2"/>
  <c r="AH33" i="2" s="1"/>
  <c r="AI28" i="2"/>
  <c r="AH28" i="2" s="1"/>
  <c r="AI13" i="2"/>
  <c r="AH13" i="2" s="1"/>
  <c r="AI18" i="2"/>
  <c r="AH18" i="2" s="1"/>
  <c r="AI23" i="2"/>
  <c r="AH23" i="2" s="1"/>
  <c r="AI53" i="2"/>
  <c r="AH53" i="2" s="1"/>
  <c r="AI58" i="2"/>
  <c r="AH58" i="2" s="1"/>
  <c r="AI63" i="2"/>
  <c r="AH63" i="2" s="1"/>
  <c r="AI9" i="2"/>
  <c r="AH9" i="2" s="1"/>
  <c r="AI4" i="2"/>
  <c r="AH4" i="2" s="1"/>
  <c r="AI39" i="2"/>
  <c r="AH39" i="2" s="1"/>
  <c r="AI44" i="2"/>
  <c r="AH44" i="2" s="1"/>
  <c r="AI49" i="2"/>
  <c r="AH49" i="2" s="1"/>
  <c r="AI34" i="2"/>
  <c r="AH34" i="2" s="1"/>
  <c r="AI29" i="2"/>
  <c r="AH29" i="2" s="1"/>
  <c r="AI14" i="2"/>
  <c r="AH14" i="2" s="1"/>
  <c r="AI19" i="2"/>
  <c r="AH19" i="2" s="1"/>
  <c r="AI24" i="2"/>
  <c r="AH24" i="2" s="1"/>
  <c r="AI54" i="2"/>
  <c r="AH54" i="2" s="1"/>
  <c r="AI59" i="2"/>
  <c r="AH59" i="2" s="1"/>
  <c r="AI64" i="2"/>
  <c r="AH64" i="2" s="1"/>
  <c r="AI10" i="2"/>
  <c r="AH10" i="2" s="1"/>
  <c r="AI5" i="2"/>
  <c r="AH5" i="2" s="1"/>
  <c r="AI40" i="2"/>
  <c r="AH40" i="2" s="1"/>
  <c r="AI45" i="2"/>
  <c r="AH45" i="2" s="1"/>
  <c r="AI50" i="2"/>
  <c r="AH50" i="2" s="1"/>
  <c r="AI35" i="2"/>
  <c r="AH35" i="2" s="1"/>
  <c r="AI30" i="2"/>
  <c r="AH30" i="2" s="1"/>
  <c r="AI15" i="2"/>
  <c r="AH15" i="2" s="1"/>
  <c r="AI20" i="2"/>
  <c r="AH20" i="2" s="1"/>
  <c r="AI25" i="2"/>
  <c r="AH25" i="2" s="1"/>
  <c r="AI55" i="2"/>
  <c r="AH55" i="2" s="1"/>
  <c r="AI60" i="2"/>
  <c r="AH60" i="2" s="1"/>
  <c r="AI65" i="2"/>
  <c r="AH65" i="2" s="1"/>
  <c r="AI11" i="2"/>
  <c r="AH11" i="2" s="1"/>
  <c r="AI6" i="2"/>
  <c r="AH6" i="2" s="1"/>
  <c r="AI41" i="2"/>
  <c r="AH41" i="2" s="1"/>
  <c r="AI46" i="2"/>
  <c r="AH46" i="2" s="1"/>
  <c r="AI51" i="2"/>
  <c r="AH51" i="2" s="1"/>
  <c r="AI36" i="2"/>
  <c r="AH36" i="2" s="1"/>
  <c r="AI31" i="2"/>
  <c r="AH31" i="2" s="1"/>
  <c r="AI16" i="2"/>
  <c r="AH16" i="2" s="1"/>
  <c r="AI21" i="2"/>
  <c r="AH21" i="2" s="1"/>
  <c r="AI26" i="2"/>
  <c r="AH26" i="2" s="1"/>
  <c r="AI56" i="2"/>
  <c r="AH56" i="2" s="1"/>
  <c r="AI61" i="2"/>
  <c r="AH61" i="2" s="1"/>
  <c r="AI66" i="2"/>
  <c r="AH66" i="2" s="1"/>
  <c r="N2" i="1" l="1"/>
  <c r="N3" i="1" l="1"/>
  <c r="D2" i="1"/>
  <c r="E6" i="1"/>
  <c r="G6" i="1"/>
  <c r="G5" i="1"/>
  <c r="G4" i="1"/>
  <c r="I4" i="1"/>
  <c r="I3" i="1"/>
  <c r="I2" i="1"/>
  <c r="K2" i="1"/>
  <c r="L6" i="1"/>
  <c r="L5" i="1"/>
  <c r="D3" i="1"/>
  <c r="E4" i="1"/>
  <c r="G2" i="1"/>
  <c r="J5" i="1"/>
  <c r="L3" i="1"/>
  <c r="E3" i="1"/>
  <c r="H6" i="1"/>
  <c r="J4" i="1"/>
  <c r="L2" i="1"/>
  <c r="E2" i="1"/>
  <c r="H5" i="1"/>
  <c r="J3" i="1"/>
  <c r="M6" i="1"/>
  <c r="F6" i="1"/>
  <c r="H4" i="1"/>
  <c r="J2" i="1"/>
  <c r="M5" i="1"/>
  <c r="F5" i="1"/>
  <c r="H3" i="1"/>
  <c r="K6" i="1"/>
  <c r="M4" i="1"/>
  <c r="D6" i="1"/>
  <c r="F4" i="1"/>
  <c r="H2" i="1"/>
  <c r="K5" i="1"/>
  <c r="M3" i="1"/>
  <c r="D5" i="1"/>
  <c r="F3" i="1"/>
  <c r="I6" i="1"/>
  <c r="K4" i="1"/>
  <c r="M2" i="1"/>
  <c r="D4" i="1"/>
  <c r="F2" i="1"/>
  <c r="I5" i="1"/>
  <c r="K3" i="1"/>
  <c r="N6" i="1"/>
  <c r="N5" i="1"/>
  <c r="N4" i="1"/>
  <c r="E5" i="1"/>
  <c r="G3" i="1"/>
  <c r="J6" i="1"/>
  <c r="L4" i="1"/>
  <c r="C2" i="1"/>
  <c r="B2" i="1"/>
  <c r="C3" i="1"/>
  <c r="B3" i="1"/>
  <c r="C4" i="1"/>
  <c r="B4" i="1"/>
  <c r="C5" i="1"/>
  <c r="B5" i="1"/>
  <c r="C6" i="1"/>
  <c r="B6" i="1"/>
</calcChain>
</file>

<file path=xl/sharedStrings.xml><?xml version="1.0" encoding="utf-8"?>
<sst xmlns="http://schemas.openxmlformats.org/spreadsheetml/2006/main" count="1429" uniqueCount="247">
  <si>
    <t>Method</t>
  </si>
  <si>
    <t>Length</t>
  </si>
  <si>
    <t>Mean</t>
  </si>
  <si>
    <t>StdDev</t>
  </si>
  <si>
    <t>ListFind</t>
  </si>
  <si>
    <t>ListForEachSearch</t>
  </si>
  <si>
    <t>ListForSearch</t>
  </si>
  <si>
    <t>ListBinarySearch</t>
  </si>
  <si>
    <t>LinkedListFind</t>
  </si>
  <si>
    <t>DictionaryContainsKey</t>
  </si>
  <si>
    <t>DictionaryContainsValue</t>
  </si>
  <si>
    <t>DictionaryTryGetValue</t>
  </si>
  <si>
    <t>SortedDictionaryContainsKey</t>
  </si>
  <si>
    <t>SortedDictionaryContainsValue</t>
  </si>
  <si>
    <t>SortedDictionaryTryGetValue</t>
  </si>
  <si>
    <t>Method-Length</t>
  </si>
  <si>
    <t>Job</t>
  </si>
  <si>
    <t>AnalyzeLaunchVariance</t>
  </si>
  <si>
    <t>EvaluateOverhead</t>
  </si>
  <si>
    <t>MaxStdErrRelative</t>
  </si>
  <si>
    <t>MinInvokeCount</t>
  </si>
  <si>
    <t>MinIterationTime</t>
  </si>
  <si>
    <t>RemoveOutliers</t>
  </si>
  <si>
    <t>Affinity</t>
  </si>
  <si>
    <t>Jit</t>
  </si>
  <si>
    <t>Platform</t>
  </si>
  <si>
    <t>Runtime</t>
  </si>
  <si>
    <t>AllowVeryLargeObjects</t>
  </si>
  <si>
    <t>Concurrent</t>
  </si>
  <si>
    <t>CpuGroups</t>
  </si>
  <si>
    <t>Force</t>
  </si>
  <si>
    <t>RetainVm</t>
  </si>
  <si>
    <t>Server</t>
  </si>
  <si>
    <t>Clock</t>
  </si>
  <si>
    <t>EngineFactory</t>
  </si>
  <si>
    <t>Toolchain</t>
  </si>
  <si>
    <t>InvocationCount</t>
  </si>
  <si>
    <t>IterationTime</t>
  </si>
  <si>
    <t>LaunchCount</t>
  </si>
  <si>
    <t>RunStrategy</t>
  </si>
  <si>
    <t>TargetCount</t>
  </si>
  <si>
    <t>UnrollFactor</t>
  </si>
  <si>
    <t>WarmupCount</t>
  </si>
  <si>
    <t>ArrayFind</t>
  </si>
  <si>
    <t>Default</t>
  </si>
  <si>
    <t>LegacyJit</t>
  </si>
  <si>
    <t>X86</t>
  </si>
  <si>
    <t>Clr</t>
  </si>
  <si>
    <t>ArrayBinarySearch</t>
  </si>
  <si>
    <t>0.1266 ns</t>
  </si>
  <si>
    <t>Duration</t>
  </si>
  <si>
    <t>Duration Text</t>
  </si>
  <si>
    <t>LegacyJitX86</t>
  </si>
  <si>
    <t>70.8922 ns</t>
  </si>
  <si>
    <t>0.0587 ns</t>
  </si>
  <si>
    <t>0.2272 ns</t>
  </si>
  <si>
    <t>27.5780 ns</t>
  </si>
  <si>
    <t>0.0045 ns</t>
  </si>
  <si>
    <t>0.0168 ns</t>
  </si>
  <si>
    <t>229.7728 ns</t>
  </si>
  <si>
    <t>0.1781 ns</t>
  </si>
  <si>
    <t>0.6898 ns</t>
  </si>
  <si>
    <t>262.6848 ns</t>
  </si>
  <si>
    <t>0.2073 ns</t>
  </si>
  <si>
    <t>0.8029 ns</t>
  </si>
  <si>
    <t>152.1335 ns</t>
  </si>
  <si>
    <t>1.0585 ns</t>
  </si>
  <si>
    <t>4.0997 ns</t>
  </si>
  <si>
    <t>29.1450 ns</t>
  </si>
  <si>
    <t>0.0138 ns</t>
  </si>
  <si>
    <t>0.0535 ns</t>
  </si>
  <si>
    <t>276.2660 ns</t>
  </si>
  <si>
    <t>0.3169 ns</t>
  </si>
  <si>
    <t>1.1858 ns</t>
  </si>
  <si>
    <t>9.7767 ns</t>
  </si>
  <si>
    <t>0.0033 ns</t>
  </si>
  <si>
    <t>0.0128 ns</t>
  </si>
  <si>
    <t>400.9864 ns</t>
  </si>
  <si>
    <t>0.1421 ns</t>
  </si>
  <si>
    <t>0.5316 ns</t>
  </si>
  <si>
    <t>12.6438 ns</t>
  </si>
  <si>
    <t>0.0030 ns</t>
  </si>
  <si>
    <t>0.0111 ns</t>
  </si>
  <si>
    <t>51.4645 ns</t>
  </si>
  <si>
    <t>0.0321 ns</t>
  </si>
  <si>
    <t>0.1244 ns</t>
  </si>
  <si>
    <t>1,626.8793 ns</t>
  </si>
  <si>
    <t>1.3357 ns</t>
  </si>
  <si>
    <t>5.1731 ns</t>
  </si>
  <si>
    <t>51.4807 ns</t>
  </si>
  <si>
    <t>0.0335 ns</t>
  </si>
  <si>
    <t>0.1296 ns</t>
  </si>
  <si>
    <t>462.8647 ns</t>
  </si>
  <si>
    <t>0.0299 ns</t>
  </si>
  <si>
    <t>0.1157 ns</t>
  </si>
  <si>
    <t>34.1254 ns</t>
  </si>
  <si>
    <t>0.0095 ns</t>
  </si>
  <si>
    <t>0.0355 ns</t>
  </si>
  <si>
    <t>2,134.1030 ns</t>
  </si>
  <si>
    <t>0.1878 ns</t>
  </si>
  <si>
    <t>0.6505 ns</t>
  </si>
  <si>
    <t>2,404.6663 ns</t>
  </si>
  <si>
    <t>0.1728 ns</t>
  </si>
  <si>
    <t>0.6466 ns</t>
  </si>
  <si>
    <t>1,441.0733 ns</t>
  </si>
  <si>
    <t>8.8938 ns</t>
  </si>
  <si>
    <t>34.4454 ns</t>
  </si>
  <si>
    <t>35.3265 ns</t>
  </si>
  <si>
    <t>0.0103 ns</t>
  </si>
  <si>
    <t>0.0397 ns</t>
  </si>
  <si>
    <t>2,565.2721 ns</t>
  </si>
  <si>
    <t>5.7470 ns</t>
  </si>
  <si>
    <t>22.2581 ns</t>
  </si>
  <si>
    <t>9.7795 ns</t>
  </si>
  <si>
    <t>0.0005 ns</t>
  </si>
  <si>
    <t>0.0017 ns</t>
  </si>
  <si>
    <t>3,842.7024 ns</t>
  </si>
  <si>
    <t>0.1929 ns</t>
  </si>
  <si>
    <t>0.7219 ns</t>
  </si>
  <si>
    <t>12.7606 ns</t>
  </si>
  <si>
    <t>0.0327 ns</t>
  </si>
  <si>
    <t>102.2851 ns</t>
  </si>
  <si>
    <t>0.0193 ns</t>
  </si>
  <si>
    <t>0.0642 ns</t>
  </si>
  <si>
    <t>15,889.8420 ns</t>
  </si>
  <si>
    <t>8.0408 ns</t>
  </si>
  <si>
    <t>31.1418 ns</t>
  </si>
  <si>
    <t>101.4957 ns</t>
  </si>
  <si>
    <t>0.0277 ns</t>
  </si>
  <si>
    <t>0.1038 ns</t>
  </si>
  <si>
    <t>4,444.0436 ns</t>
  </si>
  <si>
    <t>0.3264 ns</t>
  </si>
  <si>
    <t>1.1768 ns</t>
  </si>
  <si>
    <t>43.5117 ns</t>
  </si>
  <si>
    <t>0.0106 ns</t>
  </si>
  <si>
    <t>0.0409 ns</t>
  </si>
  <si>
    <t>21,152.8217 ns</t>
  </si>
  <si>
    <t>1.5715 ns</t>
  </si>
  <si>
    <t>5.8802 ns</t>
  </si>
  <si>
    <t>23,983.3879 ns</t>
  </si>
  <si>
    <t>2.1882 ns</t>
  </si>
  <si>
    <t>8.4749 ns</t>
  </si>
  <si>
    <t>12,702.5665 ns</t>
  </si>
  <si>
    <t>82.9996 ns</t>
  </si>
  <si>
    <t>321.4562 ns</t>
  </si>
  <si>
    <t>44.1919 ns</t>
  </si>
  <si>
    <t>0.0028 ns</t>
  </si>
  <si>
    <t>0.0099 ns</t>
  </si>
  <si>
    <t>26,674.3342 ns</t>
  </si>
  <si>
    <t>36.9720 ns</t>
  </si>
  <si>
    <t>143.1920 ns</t>
  </si>
  <si>
    <t>9.7643 ns</t>
  </si>
  <si>
    <t>0.0008 ns</t>
  </si>
  <si>
    <t>0.0031 ns</t>
  </si>
  <si>
    <t>38,549.8309 ns</t>
  </si>
  <si>
    <t>2.7582 ns</t>
  </si>
  <si>
    <t>10.3201 ns</t>
  </si>
  <si>
    <t>12.6293 ns</t>
  </si>
  <si>
    <t>0.0022 ns</t>
  </si>
  <si>
    <t>0.0084 ns</t>
  </si>
  <si>
    <t>122.8942 ns</t>
  </si>
  <si>
    <t>0.0069 ns</t>
  </si>
  <si>
    <t>0.0257 ns</t>
  </si>
  <si>
    <t>171,157.2563 ns</t>
  </si>
  <si>
    <t>30.0960 ns</t>
  </si>
  <si>
    <t>116.5613 ns</t>
  </si>
  <si>
    <t>123.0891 ns</t>
  </si>
  <si>
    <t>0.0495 ns</t>
  </si>
  <si>
    <t>0.1919 ns</t>
  </si>
  <si>
    <t>44,093.2568 ns</t>
  </si>
  <si>
    <t>3.2356 ns</t>
  </si>
  <si>
    <t>11.6663 ns</t>
  </si>
  <si>
    <t>49.1960 ns</t>
  </si>
  <si>
    <t>0.0061 ns</t>
  </si>
  <si>
    <t>0.0226 ns</t>
  </si>
  <si>
    <t>210,969.3559 ns</t>
  </si>
  <si>
    <t>14.6580 ns</t>
  </si>
  <si>
    <t>54.8453 ns</t>
  </si>
  <si>
    <t>238,696.0587 ns</t>
  </si>
  <si>
    <t>18.8552 ns</t>
  </si>
  <si>
    <t>73.0258 ns</t>
  </si>
  <si>
    <t>120,521.8664 ns</t>
  </si>
  <si>
    <t>624.5613 ns</t>
  </si>
  <si>
    <t>2,418.9154 ns</t>
  </si>
  <si>
    <t>50.4220 ns</t>
  </si>
  <si>
    <t>0.0100 ns</t>
  </si>
  <si>
    <t>0.0389 ns</t>
  </si>
  <si>
    <t>249,913.6994 ns</t>
  </si>
  <si>
    <t>67.0700 ns</t>
  </si>
  <si>
    <t>241.8244 ns</t>
  </si>
  <si>
    <t>9.7596 ns</t>
  </si>
  <si>
    <t>0.0003 ns</t>
  </si>
  <si>
    <t>0.0012 ns</t>
  </si>
  <si>
    <t>384,601.1229 ns</t>
  </si>
  <si>
    <t>12.9659 ns</t>
  </si>
  <si>
    <t>46.7493 ns</t>
  </si>
  <si>
    <t>12.6259 ns</t>
  </si>
  <si>
    <t>0.0011 ns</t>
  </si>
  <si>
    <t>0.0043 ns</t>
  </si>
  <si>
    <t>150.1753 ns</t>
  </si>
  <si>
    <t>0.0661 ns</t>
  </si>
  <si>
    <t>0.2561 ns</t>
  </si>
  <si>
    <t>1,708,739.2242 ns</t>
  </si>
  <si>
    <t>480.3230 ns</t>
  </si>
  <si>
    <t>1,797.2039 ns</t>
  </si>
  <si>
    <t>150.8224 ns</t>
  </si>
  <si>
    <t>0.0478 ns</t>
  </si>
  <si>
    <t>0.1850 ns</t>
  </si>
  <si>
    <t>439,693.2295 ns</t>
  </si>
  <si>
    <t>27.2235 ns</t>
  </si>
  <si>
    <t>94.3048 ns</t>
  </si>
  <si>
    <t>55.4458 ns</t>
  </si>
  <si>
    <t>0.0034 ns</t>
  </si>
  <si>
    <t>2,111,015.4730 ns</t>
  </si>
  <si>
    <t>65.8225 ns</t>
  </si>
  <si>
    <t>246.2851 ns</t>
  </si>
  <si>
    <t>2,391,840.0931 ns</t>
  </si>
  <si>
    <t>137.0125 ns</t>
  </si>
  <si>
    <t>512.6539 ns</t>
  </si>
  <si>
    <t>1,180,427.4900 ns</t>
  </si>
  <si>
    <t>100.3001 ns</t>
  </si>
  <si>
    <t>361.6371 ns</t>
  </si>
  <si>
    <t>56.9293 ns</t>
  </si>
  <si>
    <t>0.0046 ns</t>
  </si>
  <si>
    <t>0.0173 ns</t>
  </si>
  <si>
    <t>4,431,185.6206 ns</t>
  </si>
  <si>
    <t>1,272.3817 ns</t>
  </si>
  <si>
    <t>4,760.8165 ns</t>
  </si>
  <si>
    <t>9.7722 ns</t>
  </si>
  <si>
    <t>0.0023 ns</t>
  </si>
  <si>
    <t>0.0081 ns</t>
  </si>
  <si>
    <t>3,908,508.6063 ns</t>
  </si>
  <si>
    <t>625.9019 ns</t>
  </si>
  <si>
    <t>2,424.1075 ns</t>
  </si>
  <si>
    <t>12.6614 ns</t>
  </si>
  <si>
    <t>0.0076 ns</t>
  </si>
  <si>
    <t>0.0284 ns</t>
  </si>
  <si>
    <t>177.6740 ns</t>
  </si>
  <si>
    <t>0.0626 ns</t>
  </si>
  <si>
    <t>0.2425 ns</t>
  </si>
  <si>
    <t>24,814,238.4736 ns</t>
  </si>
  <si>
    <t>5,300.4101 ns</t>
  </si>
  <si>
    <t>20,528.4000 ns</t>
  </si>
  <si>
    <t>178.6965 ns</t>
  </si>
  <si>
    <t>0.1920 ns</t>
  </si>
  <si>
    <t>0.7437 ns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</si>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</sst>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0" xfId="0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LegacyJIT x86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SummaryData!$B$1</c:f>
              <c:strCache>
                <c:ptCount val="1"/>
                <c:pt idx="0">
                  <c:v>ArrayBinarySearch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SummaryData!$B$2:$B$6</c:f>
              <c:numCache>
                <c:formatCode>General</c:formatCode>
                <c:ptCount val="5"/>
                <c:pt idx="0">
                  <c:v>27.577999999999999</c:v>
                </c:pt>
                <c:pt idx="1">
                  <c:v>34.125399999999999</c:v>
                </c:pt>
                <c:pt idx="2">
                  <c:v>43.511699999999998</c:v>
                </c:pt>
                <c:pt idx="3">
                  <c:v>49.195999999999998</c:v>
                </c:pt>
                <c:pt idx="4">
                  <c:v>55.445799999999998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SummaryData!$C$1</c:f>
              <c:strCache>
                <c:ptCount val="1"/>
                <c:pt idx="0">
                  <c:v>ArrayFind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SummaryData!$C$2:$C$6</c:f>
              <c:numCache>
                <c:formatCode>General</c:formatCode>
                <c:ptCount val="5"/>
                <c:pt idx="0">
                  <c:v>70.892200000000003</c:v>
                </c:pt>
                <c:pt idx="1">
                  <c:v>462.86470000000003</c:v>
                </c:pt>
                <c:pt idx="2">
                  <c:v>4444.0436</c:v>
                </c:pt>
                <c:pt idx="3">
                  <c:v>44093.256800000003</c:v>
                </c:pt>
                <c:pt idx="4">
                  <c:v>439693.22950000002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SummaryData!$D$1</c:f>
              <c:strCache>
                <c:ptCount val="1"/>
                <c:pt idx="0">
                  <c:v>DictionaryContainsKey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SummaryData!$D$2:$D$6</c:f>
              <c:numCache>
                <c:formatCode>General</c:formatCode>
                <c:ptCount val="5"/>
                <c:pt idx="0">
                  <c:v>9.7766999999999999</c:v>
                </c:pt>
                <c:pt idx="1">
                  <c:v>9.7795000000000005</c:v>
                </c:pt>
                <c:pt idx="2">
                  <c:v>9.7643000000000004</c:v>
                </c:pt>
                <c:pt idx="3">
                  <c:v>9.7596000000000007</c:v>
                </c:pt>
                <c:pt idx="4">
                  <c:v>9.7721999999999998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SummaryData!$E$1</c:f>
              <c:strCache>
                <c:ptCount val="1"/>
                <c:pt idx="0">
                  <c:v>DictionaryContainsValue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SummaryData!$E$2:$E$6</c:f>
              <c:numCache>
                <c:formatCode>General</c:formatCode>
                <c:ptCount val="5"/>
                <c:pt idx="0">
                  <c:v>400.9864</c:v>
                </c:pt>
                <c:pt idx="1">
                  <c:v>3842.7024000000001</c:v>
                </c:pt>
                <c:pt idx="2">
                  <c:v>38549.830900000001</c:v>
                </c:pt>
                <c:pt idx="3">
                  <c:v>384601.12290000002</c:v>
                </c:pt>
                <c:pt idx="4">
                  <c:v>3908508.6063000001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SummaryData!$F$1</c:f>
              <c:strCache>
                <c:ptCount val="1"/>
                <c:pt idx="0">
                  <c:v>DictionaryTryGetValue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SummaryData!$F$2:$F$6</c:f>
              <c:numCache>
                <c:formatCode>General</c:formatCode>
                <c:ptCount val="5"/>
                <c:pt idx="0">
                  <c:v>12.643800000000001</c:v>
                </c:pt>
                <c:pt idx="1">
                  <c:v>12.7606</c:v>
                </c:pt>
                <c:pt idx="2">
                  <c:v>12.629300000000001</c:v>
                </c:pt>
                <c:pt idx="3">
                  <c:v>12.6259</c:v>
                </c:pt>
                <c:pt idx="4">
                  <c:v>12.6614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SummaryData!$G$1</c:f>
              <c:strCache>
                <c:ptCount val="1"/>
                <c:pt idx="0">
                  <c:v>LinkedListFind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SummaryData!$G$2:$G$6</c:f>
              <c:numCache>
                <c:formatCode>General</c:formatCode>
                <c:ptCount val="5"/>
                <c:pt idx="0">
                  <c:v>276.26600000000002</c:v>
                </c:pt>
                <c:pt idx="1">
                  <c:v>2565.2721000000001</c:v>
                </c:pt>
                <c:pt idx="2">
                  <c:v>26674.334200000001</c:v>
                </c:pt>
                <c:pt idx="3">
                  <c:v>249913.69940000001</c:v>
                </c:pt>
                <c:pt idx="4">
                  <c:v>4431185.6206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SummaryData!$H$1</c:f>
              <c:strCache>
                <c:ptCount val="1"/>
                <c:pt idx="0">
                  <c:v>ListBinarySearch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SummaryData!$H$2:$H$6</c:f>
              <c:numCache>
                <c:formatCode>General</c:formatCode>
                <c:ptCount val="5"/>
                <c:pt idx="0">
                  <c:v>29.145</c:v>
                </c:pt>
                <c:pt idx="1">
                  <c:v>35.326500000000003</c:v>
                </c:pt>
                <c:pt idx="2">
                  <c:v>44.191899999999997</c:v>
                </c:pt>
                <c:pt idx="3">
                  <c:v>50.421999999999997</c:v>
                </c:pt>
                <c:pt idx="4">
                  <c:v>56.929299999999998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SummaryData!$I$1</c:f>
              <c:strCache>
                <c:ptCount val="1"/>
                <c:pt idx="0">
                  <c:v>ListFind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SummaryData!$I$2:$I$6</c:f>
              <c:numCache>
                <c:formatCode>General</c:formatCode>
                <c:ptCount val="5"/>
                <c:pt idx="0">
                  <c:v>229.77279999999999</c:v>
                </c:pt>
                <c:pt idx="1">
                  <c:v>2134.1030000000001</c:v>
                </c:pt>
                <c:pt idx="2">
                  <c:v>21152.8217</c:v>
                </c:pt>
                <c:pt idx="3">
                  <c:v>210969.3559</c:v>
                </c:pt>
                <c:pt idx="4">
                  <c:v>2111015.4730000002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SummaryData!$J$1</c:f>
              <c:strCache>
                <c:ptCount val="1"/>
                <c:pt idx="0">
                  <c:v>ListForEachSearch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SummaryData!$J$2:$J$6</c:f>
              <c:numCache>
                <c:formatCode>General</c:formatCode>
                <c:ptCount val="5"/>
                <c:pt idx="0">
                  <c:v>262.6848</c:v>
                </c:pt>
                <c:pt idx="1">
                  <c:v>2404.6662999999999</c:v>
                </c:pt>
                <c:pt idx="2">
                  <c:v>23983.387900000002</c:v>
                </c:pt>
                <c:pt idx="3">
                  <c:v>238696.05869999999</c:v>
                </c:pt>
                <c:pt idx="4">
                  <c:v>2391840.0931000002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SummaryData!$K$1</c:f>
              <c:strCache>
                <c:ptCount val="1"/>
                <c:pt idx="0">
                  <c:v>ListForSearch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SummaryData!$K$2:$K$6</c:f>
              <c:numCache>
                <c:formatCode>General</c:formatCode>
                <c:ptCount val="5"/>
                <c:pt idx="0">
                  <c:v>152.1335</c:v>
                </c:pt>
                <c:pt idx="1">
                  <c:v>1441.0733</c:v>
                </c:pt>
                <c:pt idx="2">
                  <c:v>12702.566500000001</c:v>
                </c:pt>
                <c:pt idx="3">
                  <c:v>120521.8664</c:v>
                </c:pt>
                <c:pt idx="4">
                  <c:v>1180427.49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SummaryData!$L$1</c:f>
              <c:strCache>
                <c:ptCount val="1"/>
                <c:pt idx="0">
                  <c:v>SortedDictionaryContainsKey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SummaryData!$L$2:$L$6</c:f>
              <c:numCache>
                <c:formatCode>General</c:formatCode>
                <c:ptCount val="5"/>
                <c:pt idx="0">
                  <c:v>51.464500000000001</c:v>
                </c:pt>
                <c:pt idx="1">
                  <c:v>102.2851</c:v>
                </c:pt>
                <c:pt idx="2">
                  <c:v>122.8942</c:v>
                </c:pt>
                <c:pt idx="3">
                  <c:v>150.17529999999999</c:v>
                </c:pt>
                <c:pt idx="4">
                  <c:v>177.67400000000001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SummaryData!$M$1</c:f>
              <c:strCache>
                <c:ptCount val="1"/>
                <c:pt idx="0">
                  <c:v>SortedDictionaryContainsValue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SummaryData!$M$2:$M$6</c:f>
              <c:numCache>
                <c:formatCode>General</c:formatCode>
                <c:ptCount val="5"/>
                <c:pt idx="0">
                  <c:v>1626.8793000000001</c:v>
                </c:pt>
                <c:pt idx="1">
                  <c:v>15889.842000000001</c:v>
                </c:pt>
                <c:pt idx="2">
                  <c:v>171157.25630000001</c:v>
                </c:pt>
                <c:pt idx="3">
                  <c:v>1708739.2242000001</c:v>
                </c:pt>
                <c:pt idx="4">
                  <c:v>24814238.4736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SummaryData!$N$1</c:f>
              <c:strCache>
                <c:ptCount val="1"/>
                <c:pt idx="0">
                  <c:v>SortedDictionaryTryGetValue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SummaryData!$N$2:$N$6</c:f>
              <c:numCache>
                <c:formatCode>General</c:formatCode>
                <c:ptCount val="5"/>
                <c:pt idx="0">
                  <c:v>51.480699999999999</c:v>
                </c:pt>
                <c:pt idx="1">
                  <c:v>101.4957</c:v>
                </c:pt>
                <c:pt idx="2">
                  <c:v>123.0891</c:v>
                </c:pt>
                <c:pt idx="3">
                  <c:v>150.82239999999999</c:v>
                </c:pt>
                <c:pt idx="4">
                  <c:v>178.69649999999999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3216"/>
        <c:axId val="630042128"/>
      </c:lineChart>
      <c:catAx>
        <c:axId val="63004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2128"/>
        <c:crosses val="autoZero"/>
        <c:auto val="1"/>
        <c:lblAlgn val="ctr"/>
        <c:lblOffset val="100"/>
        <c:noMultiLvlLbl val="0"/>
      </c:catAx>
      <c:valAx>
        <c:axId val="630042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Nano Seconds (Logarithmic)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13607</xdr:rowOff>
    </xdr:from>
    <xdr:to>
      <xdr:col>14</xdr:col>
      <xdr:colOff>13608</xdr:colOff>
      <xdr:row>49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Data" displayName="Data" ref="A1:N6" totalsRowShown="0" headerRowDxfId="28">
  <autoFilter ref="A1:N6"/>
  <tableColumns count="14">
    <tableColumn id="1" name="Length"/>
    <tableColumn id="2" name="ArrayBinarySearch" dataDxfId="27">
      <calculatedColumnFormula>LOOKUP(CONCATENATE(Data[[#Headers],[ArrayBinarySearch]],"-",Data[[#This Row],[Length]]),Raw[Method-Length],Raw[Duration])</calculatedColumnFormula>
    </tableColumn>
    <tableColumn id="3" name="ArrayFind" dataDxfId="26">
      <calculatedColumnFormula>LOOKUP(CONCATENATE(Data[[#Headers],[ArrayFind]],"-",Data[[#This Row],[Length]]),Raw[Method-Length],Raw[Duration])</calculatedColumnFormula>
    </tableColumn>
    <tableColumn id="4" name="DictionaryContainsKey" dataDxfId="25">
      <calculatedColumnFormula>LOOKUP(CONCATENATE(Data[[#Headers],[DictionaryContainsKey]],"-",Data[[#This Row],[Length]]),Raw[Method-Length],Raw[Duration])</calculatedColumnFormula>
    </tableColumn>
    <tableColumn id="5" name="DictionaryContainsValue" dataDxfId="24">
      <calculatedColumnFormula>LOOKUP(CONCATENATE(Data[[#Headers],[DictionaryContainsValue]],"-",Data[[#This Row],[Length]]),Raw[Method-Length],Raw[Duration])</calculatedColumnFormula>
    </tableColumn>
    <tableColumn id="6" name="DictionaryTryGetValue" dataDxfId="23">
      <calculatedColumnFormula>LOOKUP(CONCATENATE(Data[[#Headers],[DictionaryTryGetValue]],"-",Data[[#This Row],[Length]]),Raw[Method-Length],Raw[Duration])</calculatedColumnFormula>
    </tableColumn>
    <tableColumn id="7" name="LinkedListFind" dataDxfId="22">
      <calculatedColumnFormula>LOOKUP(CONCATENATE(Data[[#Headers],[LinkedListFind]],"-",Data[[#This Row],[Length]]),Raw[Method-Length],Raw[Duration])</calculatedColumnFormula>
    </tableColumn>
    <tableColumn id="8" name="ListBinarySearch" dataDxfId="21">
      <calculatedColumnFormula>LOOKUP(CONCATENATE(Data[[#Headers],[ListBinarySearch]],"-",Data[[#This Row],[Length]]),Raw[Method-Length],Raw[Duration])</calculatedColumnFormula>
    </tableColumn>
    <tableColumn id="9" name="ListFind" dataDxfId="20">
      <calculatedColumnFormula>LOOKUP(CONCATENATE(Data[[#Headers],[ListFind]],"-",Data[[#This Row],[Length]]),Raw[Method-Length],Raw[Duration])</calculatedColumnFormula>
    </tableColumn>
    <tableColumn id="10" name="ListForEachSearch" dataDxfId="19">
      <calculatedColumnFormula>LOOKUP(CONCATENATE(Data[[#Headers],[ListForEachSearch]],"-",Data[[#This Row],[Length]]),Raw[Method-Length],Raw[Duration])</calculatedColumnFormula>
    </tableColumn>
    <tableColumn id="11" name="ListForSearch" dataDxfId="18">
      <calculatedColumnFormula>LOOKUP(CONCATENATE(Data[[#Headers],[ListForSearch]],"-",Data[[#This Row],[Length]]),Raw[Method-Length],Raw[Duration])</calculatedColumnFormula>
    </tableColumn>
    <tableColumn id="12" name="SortedDictionaryContainsKey" dataDxfId="17">
      <calculatedColumnFormula>LOOKUP(CONCATENATE(Data[[#Headers],[SortedDictionaryContainsKey]],"-",Data[[#This Row],[Length]]),Raw[Method-Length],Raw[Duration])</calculatedColumnFormula>
    </tableColumn>
    <tableColumn id="13" name="SortedDictionaryContainsValue" dataDxfId="16">
      <calculatedColumnFormula>LOOKUP(CONCATENATE(Data[[#Headers],[SortedDictionaryContainsValue]],"-",Data[[#This Row],[Length]]),Raw[Method-Length],Raw[Duration])</calculatedColumnFormula>
    </tableColumn>
    <tableColumn id="14" name="SortedDictionaryTryGetValue" dataDxfId="15">
      <calculatedColumnFormula>LOOKUP(CONCATENATE(Data[[#Headers],[SortedDictionaryTryGetValue]],"-",Data[[#This Row],[Length]]),Raw[Method-Length],Raw[Duration])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Raw" displayName="Raw" ref="A1:AI66" totalsRowShown="0">
  <autoFilter ref="A1:AI66"/>
  <sortState ref="A2:AI66">
    <sortCondition ref="AG1:AG66"/>
  </sortState>
  <tableColumns count="35">
    <tableColumn id="1" name="Method"/>
    <tableColumn id="2" name="Job"/>
    <tableColumn id="3" name="AnalyzeLaunchVariance"/>
    <tableColumn id="4" name="EvaluateOverhead"/>
    <tableColumn id="5" name="MaxStdErrRelative"/>
    <tableColumn id="6" name="MinInvokeCount"/>
    <tableColumn id="7" name="MinIterationTime"/>
    <tableColumn id="8" name="RemoveOutliers"/>
    <tableColumn id="9" name="Affinity"/>
    <tableColumn id="10" name="Jit"/>
    <tableColumn id="11" name="Platform"/>
    <tableColumn id="12" name="Runtime"/>
    <tableColumn id="13" name="AllowVeryLargeObjects"/>
    <tableColumn id="14" name="Concurrent"/>
    <tableColumn id="15" name="CpuGroups"/>
    <tableColumn id="16" name="Force"/>
    <tableColumn id="17" name="RetainVm"/>
    <tableColumn id="18" name="Server"/>
    <tableColumn id="19" name="Clock"/>
    <tableColumn id="20" name="EngineFactory"/>
    <tableColumn id="21" name="Toolchain"/>
    <tableColumn id="22" name="InvocationCount"/>
    <tableColumn id="23" name="IterationTime"/>
    <tableColumn id="24" name="LaunchCount"/>
    <tableColumn id="25" name="RunStrategy"/>
    <tableColumn id="26" name="TargetCount"/>
    <tableColumn id="27" name="UnrollFactor"/>
    <tableColumn id="28" name="WarmupCount"/>
    <tableColumn id="29" name="Length"/>
    <tableColumn id="30" name="Mean"/>
    <tableColumn id="31" name="StdErr"/>
    <tableColumn id="35" name="StdDev"/>
    <tableColumn id="32" name="Method-Length" dataDxfId="14">
      <calculatedColumnFormula>CONCATENATE(Raw[[#This Row],[Method]],"-",Raw[[#This Row],[Length]])</calculatedColumnFormula>
    </tableColumn>
    <tableColumn id="33" name="Duration" dataDxfId="13">
      <calculatedColumnFormula>_xlfn.NUMBERVALUE(Raw[[#This Row],[Duration Text]],".",",")</calculatedColumnFormula>
    </tableColumn>
    <tableColumn id="34" name="Duration Text" dataDxfId="12">
      <calculatedColumnFormula>LEFT(Raw[[#This Row],[Mean]],LEN(Raw[[#This Row],[Mean]])-3)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Functions" displayName="Functions" ref="A1:A14" totalsRowShown="0" headerRowDxfId="11" dataDxfId="9" headerRowBorderDxfId="10" tableBorderDxfId="8" totalsRowBorderDxfId="7">
  <autoFilter ref="A1:A14"/>
  <sortState ref="A2:A14">
    <sortCondition ref="A1:A14"/>
  </sortState>
  <tableColumns count="1">
    <tableColumn id="1" name="Method" dataDxfId="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Lengths" displayName="Lengths" ref="D1:D6" totalsRowShown="0" headerRowDxfId="5" dataDxfId="3" headerRowBorderDxfId="4" tableBorderDxfId="2" totalsRowBorderDxfId="1">
  <autoFilter ref="D1:D6"/>
  <sortState ref="D2:D6">
    <sortCondition ref="D1:D6"/>
  </sortState>
  <tableColumns count="1">
    <tableColumn id="1" name="Length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70" zoomScaleNormal="70" workbookViewId="0">
      <selection activeCell="P14" sqref="P14"/>
    </sheetView>
  </sheetViews>
  <sheetFormatPr defaultRowHeight="15" x14ac:dyDescent="0.25"/>
  <cols>
    <col min="1" max="1" width="13" bestFit="1" customWidth="1"/>
    <col min="2" max="2" width="16.42578125" customWidth="1"/>
    <col min="3" max="3" width="18.5703125" bestFit="1" customWidth="1"/>
    <col min="4" max="4" width="16.42578125" bestFit="1" customWidth="1"/>
    <col min="5" max="5" width="15.85546875" bestFit="1" customWidth="1"/>
    <col min="6" max="6" width="16.28515625" bestFit="1" customWidth="1"/>
    <col min="7" max="7" width="14" bestFit="1" customWidth="1"/>
    <col min="8" max="8" width="16" customWidth="1"/>
    <col min="9" max="9" width="15.85546875" bestFit="1" customWidth="1"/>
    <col min="10" max="14" width="16.28515625" bestFit="1" customWidth="1"/>
  </cols>
  <sheetData>
    <row r="1" spans="1:14" ht="60.75" customHeight="1" x14ac:dyDescent="0.25">
      <c r="A1" s="4" t="s">
        <v>1</v>
      </c>
      <c r="B1" s="4" t="s">
        <v>48</v>
      </c>
      <c r="C1" s="4" t="s">
        <v>43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7</v>
      </c>
      <c r="I1" s="4" t="s">
        <v>4</v>
      </c>
      <c r="J1" s="4" t="s">
        <v>5</v>
      </c>
      <c r="K1" s="4" t="s">
        <v>6</v>
      </c>
      <c r="L1" s="4" t="s">
        <v>12</v>
      </c>
      <c r="M1" s="4" t="s">
        <v>13</v>
      </c>
      <c r="N1" s="4" t="s">
        <v>14</v>
      </c>
    </row>
    <row r="2" spans="1:14" x14ac:dyDescent="0.25">
      <c r="A2">
        <v>100</v>
      </c>
      <c r="B2">
        <f>LOOKUP(CONCATENATE(Data[[#Headers],[ArrayBinarySearch]],"-",Data[[#This Row],[Length]]),Raw[Method-Length],Raw[Duration])</f>
        <v>27.577999999999999</v>
      </c>
      <c r="C2">
        <f>LOOKUP(CONCATENATE(Data[[#Headers],[ArrayFind]],"-",Data[[#This Row],[Length]]),Raw[Method-Length],Raw[Duration])</f>
        <v>70.892200000000003</v>
      </c>
      <c r="D2">
        <f>LOOKUP(CONCATENATE(Data[[#Headers],[DictionaryContainsKey]],"-",Data[[#This Row],[Length]]),Raw[Method-Length],Raw[Duration])</f>
        <v>9.7766999999999999</v>
      </c>
      <c r="E2">
        <f>LOOKUP(CONCATENATE(Data[[#Headers],[DictionaryContainsValue]],"-",Data[[#This Row],[Length]]),Raw[Method-Length],Raw[Duration])</f>
        <v>400.9864</v>
      </c>
      <c r="F2">
        <f>LOOKUP(CONCATENATE(Data[[#Headers],[DictionaryTryGetValue]],"-",Data[[#This Row],[Length]]),Raw[Method-Length],Raw[Duration])</f>
        <v>12.643800000000001</v>
      </c>
      <c r="G2">
        <f>LOOKUP(CONCATENATE(Data[[#Headers],[LinkedListFind]],"-",Data[[#This Row],[Length]]),Raw[Method-Length],Raw[Duration])</f>
        <v>276.26600000000002</v>
      </c>
      <c r="H2">
        <f>LOOKUP(CONCATENATE(Data[[#Headers],[ListBinarySearch]],"-",Data[[#This Row],[Length]]),Raw[Method-Length],Raw[Duration])</f>
        <v>29.145</v>
      </c>
      <c r="I2">
        <f>LOOKUP(CONCATENATE(Data[[#Headers],[ListFind]],"-",Data[[#This Row],[Length]]),Raw[Method-Length],Raw[Duration])</f>
        <v>229.77279999999999</v>
      </c>
      <c r="J2">
        <f>LOOKUP(CONCATENATE(Data[[#Headers],[ListForEachSearch]],"-",Data[[#This Row],[Length]]),Raw[Method-Length],Raw[Duration])</f>
        <v>262.6848</v>
      </c>
      <c r="K2">
        <f>LOOKUP(CONCATENATE(Data[[#Headers],[ListForSearch]],"-",Data[[#This Row],[Length]]),Raw[Method-Length],Raw[Duration])</f>
        <v>152.1335</v>
      </c>
      <c r="L2">
        <f>LOOKUP(CONCATENATE(Data[[#Headers],[SortedDictionaryContainsKey]],"-",Data[[#This Row],[Length]]),Raw[Method-Length],Raw[Duration])</f>
        <v>51.464500000000001</v>
      </c>
      <c r="M2">
        <f>LOOKUP(CONCATENATE(Data[[#Headers],[SortedDictionaryContainsValue]],"-",Data[[#This Row],[Length]]),Raw[Method-Length],Raw[Duration])</f>
        <v>1626.8793000000001</v>
      </c>
      <c r="N2">
        <f>LOOKUP(CONCATENATE(Data[[#Headers],[SortedDictionaryTryGetValue]],"-",Data[[#This Row],[Length]]),Raw[Method-Length],Raw[Duration])</f>
        <v>51.480699999999999</v>
      </c>
    </row>
    <row r="3" spans="1:14" x14ac:dyDescent="0.25">
      <c r="A3">
        <v>1000</v>
      </c>
      <c r="B3">
        <f>LOOKUP(CONCATENATE(Data[[#Headers],[ArrayBinarySearch]],"-",Data[[#This Row],[Length]]),Raw[Method-Length],Raw[Duration])</f>
        <v>34.125399999999999</v>
      </c>
      <c r="C3">
        <f>LOOKUP(CONCATENATE(Data[[#Headers],[ArrayFind]],"-",Data[[#This Row],[Length]]),Raw[Method-Length],Raw[Duration])</f>
        <v>462.86470000000003</v>
      </c>
      <c r="D3">
        <f>LOOKUP(CONCATENATE(Data[[#Headers],[DictionaryContainsKey]],"-",Data[[#This Row],[Length]]),Raw[Method-Length],Raw[Duration])</f>
        <v>9.7795000000000005</v>
      </c>
      <c r="E3">
        <f>LOOKUP(CONCATENATE(Data[[#Headers],[DictionaryContainsValue]],"-",Data[[#This Row],[Length]]),Raw[Method-Length],Raw[Duration])</f>
        <v>3842.7024000000001</v>
      </c>
      <c r="F3">
        <f>LOOKUP(CONCATENATE(Data[[#Headers],[DictionaryTryGetValue]],"-",Data[[#This Row],[Length]]),Raw[Method-Length],Raw[Duration])</f>
        <v>12.7606</v>
      </c>
      <c r="G3">
        <f>LOOKUP(CONCATENATE(Data[[#Headers],[LinkedListFind]],"-",Data[[#This Row],[Length]]),Raw[Method-Length],Raw[Duration])</f>
        <v>2565.2721000000001</v>
      </c>
      <c r="H3">
        <f>LOOKUP(CONCATENATE(Data[[#Headers],[ListBinarySearch]],"-",Data[[#This Row],[Length]]),Raw[Method-Length],Raw[Duration])</f>
        <v>35.326500000000003</v>
      </c>
      <c r="I3">
        <f>LOOKUP(CONCATENATE(Data[[#Headers],[ListFind]],"-",Data[[#This Row],[Length]]),Raw[Method-Length],Raw[Duration])</f>
        <v>2134.1030000000001</v>
      </c>
      <c r="J3">
        <f>LOOKUP(CONCATENATE(Data[[#Headers],[ListForEachSearch]],"-",Data[[#This Row],[Length]]),Raw[Method-Length],Raw[Duration])</f>
        <v>2404.6662999999999</v>
      </c>
      <c r="K3">
        <f>LOOKUP(CONCATENATE(Data[[#Headers],[ListForSearch]],"-",Data[[#This Row],[Length]]),Raw[Method-Length],Raw[Duration])</f>
        <v>1441.0733</v>
      </c>
      <c r="L3">
        <f>LOOKUP(CONCATENATE(Data[[#Headers],[SortedDictionaryContainsKey]],"-",Data[[#This Row],[Length]]),Raw[Method-Length],Raw[Duration])</f>
        <v>102.2851</v>
      </c>
      <c r="M3" s="5">
        <f>LOOKUP(CONCATENATE(Data[[#Headers],[SortedDictionaryContainsValue]],"-",Data[[#This Row],[Length]]),Raw[Method-Length],Raw[Duration])</f>
        <v>15889.842000000001</v>
      </c>
      <c r="N3" s="5">
        <f>LOOKUP(CONCATENATE(Data[[#Headers],[SortedDictionaryTryGetValue]],"-",Data[[#This Row],[Length]]),Raw[Method-Length],Raw[Duration])</f>
        <v>101.4957</v>
      </c>
    </row>
    <row r="4" spans="1:14" x14ac:dyDescent="0.25">
      <c r="A4">
        <v>10000</v>
      </c>
      <c r="B4">
        <f>LOOKUP(CONCATENATE(Data[[#Headers],[ArrayBinarySearch]],"-",Data[[#This Row],[Length]]),Raw[Method-Length],Raw[Duration])</f>
        <v>43.511699999999998</v>
      </c>
      <c r="C4">
        <f>LOOKUP(CONCATENATE(Data[[#Headers],[ArrayFind]],"-",Data[[#This Row],[Length]]),Raw[Method-Length],Raw[Duration])</f>
        <v>4444.0436</v>
      </c>
      <c r="D4">
        <f>LOOKUP(CONCATENATE(Data[[#Headers],[DictionaryContainsKey]],"-",Data[[#This Row],[Length]]),Raw[Method-Length],Raw[Duration])</f>
        <v>9.7643000000000004</v>
      </c>
      <c r="E4">
        <f>LOOKUP(CONCATENATE(Data[[#Headers],[DictionaryContainsValue]],"-",Data[[#This Row],[Length]]),Raw[Method-Length],Raw[Duration])</f>
        <v>38549.830900000001</v>
      </c>
      <c r="F4">
        <f>LOOKUP(CONCATENATE(Data[[#Headers],[DictionaryTryGetValue]],"-",Data[[#This Row],[Length]]),Raw[Method-Length],Raw[Duration])</f>
        <v>12.629300000000001</v>
      </c>
      <c r="G4">
        <f>LOOKUP(CONCATENATE(Data[[#Headers],[LinkedListFind]],"-",Data[[#This Row],[Length]]),Raw[Method-Length],Raw[Duration])</f>
        <v>26674.334200000001</v>
      </c>
      <c r="H4">
        <f>LOOKUP(CONCATENATE(Data[[#Headers],[ListBinarySearch]],"-",Data[[#This Row],[Length]]),Raw[Method-Length],Raw[Duration])</f>
        <v>44.191899999999997</v>
      </c>
      <c r="I4">
        <f>LOOKUP(CONCATENATE(Data[[#Headers],[ListFind]],"-",Data[[#This Row],[Length]]),Raw[Method-Length],Raw[Duration])</f>
        <v>21152.8217</v>
      </c>
      <c r="J4">
        <f>LOOKUP(CONCATENATE(Data[[#Headers],[ListForEachSearch]],"-",Data[[#This Row],[Length]]),Raw[Method-Length],Raw[Duration])</f>
        <v>23983.387900000002</v>
      </c>
      <c r="K4">
        <f>LOOKUP(CONCATENATE(Data[[#Headers],[ListForSearch]],"-",Data[[#This Row],[Length]]),Raw[Method-Length],Raw[Duration])</f>
        <v>12702.566500000001</v>
      </c>
      <c r="L4">
        <f>LOOKUP(CONCATENATE(Data[[#Headers],[SortedDictionaryContainsKey]],"-",Data[[#This Row],[Length]]),Raw[Method-Length],Raw[Duration])</f>
        <v>122.8942</v>
      </c>
      <c r="M4" s="5">
        <f>LOOKUP(CONCATENATE(Data[[#Headers],[SortedDictionaryContainsValue]],"-",Data[[#This Row],[Length]]),Raw[Method-Length],Raw[Duration])</f>
        <v>171157.25630000001</v>
      </c>
      <c r="N4" s="5">
        <f>LOOKUP(CONCATENATE(Data[[#Headers],[SortedDictionaryTryGetValue]],"-",Data[[#This Row],[Length]]),Raw[Method-Length],Raw[Duration])</f>
        <v>123.0891</v>
      </c>
    </row>
    <row r="5" spans="1:14" x14ac:dyDescent="0.25">
      <c r="A5">
        <v>100000</v>
      </c>
      <c r="B5">
        <f>LOOKUP(CONCATENATE(Data[[#Headers],[ArrayBinarySearch]],"-",Data[[#This Row],[Length]]),Raw[Method-Length],Raw[Duration])</f>
        <v>49.195999999999998</v>
      </c>
      <c r="C5">
        <f>LOOKUP(CONCATENATE(Data[[#Headers],[ArrayFind]],"-",Data[[#This Row],[Length]]),Raw[Method-Length],Raw[Duration])</f>
        <v>44093.256800000003</v>
      </c>
      <c r="D5">
        <f>LOOKUP(CONCATENATE(Data[[#Headers],[DictionaryContainsKey]],"-",Data[[#This Row],[Length]]),Raw[Method-Length],Raw[Duration])</f>
        <v>9.7596000000000007</v>
      </c>
      <c r="E5">
        <f>LOOKUP(CONCATENATE(Data[[#Headers],[DictionaryContainsValue]],"-",Data[[#This Row],[Length]]),Raw[Method-Length],Raw[Duration])</f>
        <v>384601.12290000002</v>
      </c>
      <c r="F5">
        <f>LOOKUP(CONCATENATE(Data[[#Headers],[DictionaryTryGetValue]],"-",Data[[#This Row],[Length]]),Raw[Method-Length],Raw[Duration])</f>
        <v>12.6259</v>
      </c>
      <c r="G5">
        <f>LOOKUP(CONCATENATE(Data[[#Headers],[LinkedListFind]],"-",Data[[#This Row],[Length]]),Raw[Method-Length],Raw[Duration])</f>
        <v>249913.69940000001</v>
      </c>
      <c r="H5">
        <f>LOOKUP(CONCATENATE(Data[[#Headers],[ListBinarySearch]],"-",Data[[#This Row],[Length]]),Raw[Method-Length],Raw[Duration])</f>
        <v>50.421999999999997</v>
      </c>
      <c r="I5">
        <f>LOOKUP(CONCATENATE(Data[[#Headers],[ListFind]],"-",Data[[#This Row],[Length]]),Raw[Method-Length],Raw[Duration])</f>
        <v>210969.3559</v>
      </c>
      <c r="J5">
        <f>LOOKUP(CONCATENATE(Data[[#Headers],[ListForEachSearch]],"-",Data[[#This Row],[Length]]),Raw[Method-Length],Raw[Duration])</f>
        <v>238696.05869999999</v>
      </c>
      <c r="K5">
        <f>LOOKUP(CONCATENATE(Data[[#Headers],[ListForSearch]],"-",Data[[#This Row],[Length]]),Raw[Method-Length],Raw[Duration])</f>
        <v>120521.8664</v>
      </c>
      <c r="L5">
        <f>LOOKUP(CONCATENATE(Data[[#Headers],[SortedDictionaryContainsKey]],"-",Data[[#This Row],[Length]]),Raw[Method-Length],Raw[Duration])</f>
        <v>150.17529999999999</v>
      </c>
      <c r="M5" s="5">
        <f>LOOKUP(CONCATENATE(Data[[#Headers],[SortedDictionaryContainsValue]],"-",Data[[#This Row],[Length]]),Raw[Method-Length],Raw[Duration])</f>
        <v>1708739.2242000001</v>
      </c>
      <c r="N5" s="5">
        <f>LOOKUP(CONCATENATE(Data[[#Headers],[SortedDictionaryTryGetValue]],"-",Data[[#This Row],[Length]]),Raw[Method-Length],Raw[Duration])</f>
        <v>150.82239999999999</v>
      </c>
    </row>
    <row r="6" spans="1:14" x14ac:dyDescent="0.25">
      <c r="A6">
        <v>1000000</v>
      </c>
      <c r="B6">
        <f>LOOKUP(CONCATENATE(Data[[#Headers],[ArrayBinarySearch]],"-",Data[[#This Row],[Length]]),Raw[Method-Length],Raw[Duration])</f>
        <v>55.445799999999998</v>
      </c>
      <c r="C6">
        <f>LOOKUP(CONCATENATE(Data[[#Headers],[ArrayFind]],"-",Data[[#This Row],[Length]]),Raw[Method-Length],Raw[Duration])</f>
        <v>439693.22950000002</v>
      </c>
      <c r="D6">
        <f>LOOKUP(CONCATENATE(Data[[#Headers],[DictionaryContainsKey]],"-",Data[[#This Row],[Length]]),Raw[Method-Length],Raw[Duration])</f>
        <v>9.7721999999999998</v>
      </c>
      <c r="E6">
        <f>LOOKUP(CONCATENATE(Data[[#Headers],[DictionaryContainsValue]],"-",Data[[#This Row],[Length]]),Raw[Method-Length],Raw[Duration])</f>
        <v>3908508.6063000001</v>
      </c>
      <c r="F6">
        <f>LOOKUP(CONCATENATE(Data[[#Headers],[DictionaryTryGetValue]],"-",Data[[#This Row],[Length]]),Raw[Method-Length],Raw[Duration])</f>
        <v>12.6614</v>
      </c>
      <c r="G6">
        <f>LOOKUP(CONCATENATE(Data[[#Headers],[LinkedListFind]],"-",Data[[#This Row],[Length]]),Raw[Method-Length],Raw[Duration])</f>
        <v>4431185.6206</v>
      </c>
      <c r="H6">
        <f>LOOKUP(CONCATENATE(Data[[#Headers],[ListBinarySearch]],"-",Data[[#This Row],[Length]]),Raw[Method-Length],Raw[Duration])</f>
        <v>56.929299999999998</v>
      </c>
      <c r="I6">
        <f>LOOKUP(CONCATENATE(Data[[#Headers],[ListFind]],"-",Data[[#This Row],[Length]]),Raw[Method-Length],Raw[Duration])</f>
        <v>2111015.4730000002</v>
      </c>
      <c r="J6">
        <f>LOOKUP(CONCATENATE(Data[[#Headers],[ListForEachSearch]],"-",Data[[#This Row],[Length]]),Raw[Method-Length],Raw[Duration])</f>
        <v>2391840.0931000002</v>
      </c>
      <c r="K6">
        <f>LOOKUP(CONCATENATE(Data[[#Headers],[ListForSearch]],"-",Data[[#This Row],[Length]]),Raw[Method-Length],Raw[Duration])</f>
        <v>1180427.49</v>
      </c>
      <c r="L6">
        <f>LOOKUP(CONCATENATE(Data[[#Headers],[SortedDictionaryContainsKey]],"-",Data[[#This Row],[Length]]),Raw[Method-Length],Raw[Duration])</f>
        <v>177.67400000000001</v>
      </c>
      <c r="M6" s="5">
        <f>LOOKUP(CONCATENATE(Data[[#Headers],[SortedDictionaryContainsValue]],"-",Data[[#This Row],[Length]]),Raw[Method-Length],Raw[Duration])</f>
        <v>24814238.4736</v>
      </c>
      <c r="N6" s="5">
        <f>LOOKUP(CONCATENATE(Data[[#Headers],[SortedDictionaryTryGetValue]],"-",Data[[#This Row],[Length]]),Raw[Method-Length],Raw[Duration])</f>
        <v>178.69649999999999</v>
      </c>
    </row>
  </sheetData>
  <dataConsolidate/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opLeftCell="Z1" workbookViewId="0">
      <selection activeCell="A2" sqref="A2:AF66"/>
    </sheetView>
  </sheetViews>
  <sheetFormatPr defaultRowHeight="15" x14ac:dyDescent="0.25"/>
  <cols>
    <col min="1" max="1" width="10.140625" customWidth="1"/>
    <col min="3" max="3" width="24" customWidth="1"/>
    <col min="4" max="5" width="19.42578125" customWidth="1"/>
    <col min="6" max="6" width="17.85546875" customWidth="1"/>
    <col min="7" max="7" width="18.7109375" customWidth="1"/>
    <col min="8" max="8" width="17.5703125" customWidth="1"/>
    <col min="9" max="9" width="9.85546875" customWidth="1"/>
    <col min="11" max="11" width="10.85546875" customWidth="1"/>
    <col min="12" max="12" width="10.7109375" customWidth="1"/>
    <col min="13" max="13" width="23.85546875" customWidth="1"/>
    <col min="14" max="14" width="13" customWidth="1"/>
    <col min="15" max="15" width="12.85546875" customWidth="1"/>
    <col min="17" max="17" width="11.85546875" customWidth="1"/>
    <col min="20" max="20" width="15.5703125" customWidth="1"/>
    <col min="21" max="21" width="11.7109375" customWidth="1"/>
    <col min="22" max="22" width="17.7109375" customWidth="1"/>
    <col min="23" max="23" width="15.28515625" customWidth="1"/>
    <col min="24" max="24" width="14.5703125" customWidth="1"/>
    <col min="25" max="25" width="13.85546875" customWidth="1"/>
    <col min="26" max="27" width="14" customWidth="1"/>
    <col min="28" max="28" width="16" customWidth="1"/>
    <col min="30" max="30" width="17.42578125" bestFit="1" customWidth="1"/>
    <col min="31" max="31" width="13.7109375" bestFit="1" customWidth="1"/>
    <col min="32" max="32" width="37.28515625" bestFit="1" customWidth="1"/>
    <col min="33" max="33" width="17.85546875" customWidth="1"/>
  </cols>
  <sheetData>
    <row r="1" spans="1:35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1</v>
      </c>
      <c r="AD1" t="s">
        <v>2</v>
      </c>
      <c r="AE1" t="s">
        <v>246</v>
      </c>
      <c r="AF1" t="s">
        <v>3</v>
      </c>
      <c r="AG1" t="s">
        <v>15</v>
      </c>
      <c r="AH1" t="s">
        <v>50</v>
      </c>
      <c r="AI1" t="s">
        <v>51</v>
      </c>
    </row>
    <row r="2" spans="1:35" x14ac:dyDescent="0.25">
      <c r="A2" t="s">
        <v>48</v>
      </c>
      <c r="B2" t="s">
        <v>52</v>
      </c>
      <c r="C2" t="b">
        <v>0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>
        <v>4095</v>
      </c>
      <c r="J2" t="s">
        <v>45</v>
      </c>
      <c r="K2" t="s">
        <v>46</v>
      </c>
      <c r="L2" t="s">
        <v>47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0</v>
      </c>
      <c r="S2" t="s">
        <v>44</v>
      </c>
      <c r="T2" t="s">
        <v>44</v>
      </c>
      <c r="U2" t="s">
        <v>44</v>
      </c>
      <c r="V2">
        <v>1</v>
      </c>
      <c r="W2" t="s">
        <v>44</v>
      </c>
      <c r="X2" t="s">
        <v>44</v>
      </c>
      <c r="Y2" t="s">
        <v>44</v>
      </c>
      <c r="Z2" t="s">
        <v>44</v>
      </c>
      <c r="AA2">
        <v>16</v>
      </c>
      <c r="AB2" t="s">
        <v>44</v>
      </c>
      <c r="AC2">
        <v>100</v>
      </c>
      <c r="AD2" t="s">
        <v>56</v>
      </c>
      <c r="AE2" t="s">
        <v>57</v>
      </c>
      <c r="AF2" t="s">
        <v>58</v>
      </c>
      <c r="AG2" t="str">
        <f>CONCATENATE(Raw[[#This Row],[Method]],"-",Raw[[#This Row],[Length]])</f>
        <v>ArrayBinarySearch-100</v>
      </c>
      <c r="AH2">
        <f>_xlfn.NUMBERVALUE(Raw[[#This Row],[Duration Text]],".",",")</f>
        <v>27.577999999999999</v>
      </c>
      <c r="AI2" t="str">
        <f>LEFT(Raw[[#This Row],[Mean]],LEN(Raw[[#This Row],[Mean]])-3)</f>
        <v>27.5780</v>
      </c>
    </row>
    <row r="3" spans="1:35" x14ac:dyDescent="0.25">
      <c r="A3" t="s">
        <v>48</v>
      </c>
      <c r="B3" t="s">
        <v>52</v>
      </c>
      <c r="C3" t="b">
        <v>0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>
        <v>4095</v>
      </c>
      <c r="J3" t="s">
        <v>45</v>
      </c>
      <c r="K3" t="s">
        <v>46</v>
      </c>
      <c r="L3" t="s">
        <v>47</v>
      </c>
      <c r="M3" t="b">
        <v>0</v>
      </c>
      <c r="N3" t="b">
        <v>1</v>
      </c>
      <c r="O3" t="b">
        <v>0</v>
      </c>
      <c r="P3" t="b">
        <v>1</v>
      </c>
      <c r="Q3" t="b">
        <v>0</v>
      </c>
      <c r="R3" t="b">
        <v>0</v>
      </c>
      <c r="S3" t="s">
        <v>44</v>
      </c>
      <c r="T3" t="s">
        <v>44</v>
      </c>
      <c r="U3" t="s">
        <v>44</v>
      </c>
      <c r="V3">
        <v>1</v>
      </c>
      <c r="W3" t="s">
        <v>44</v>
      </c>
      <c r="X3" t="s">
        <v>44</v>
      </c>
      <c r="Y3" t="s">
        <v>44</v>
      </c>
      <c r="Z3" t="s">
        <v>44</v>
      </c>
      <c r="AA3">
        <v>16</v>
      </c>
      <c r="AB3" t="s">
        <v>44</v>
      </c>
      <c r="AC3">
        <v>1000</v>
      </c>
      <c r="AD3" t="s">
        <v>95</v>
      </c>
      <c r="AE3" t="s">
        <v>96</v>
      </c>
      <c r="AF3" t="s">
        <v>97</v>
      </c>
      <c r="AG3" t="str">
        <f>CONCATENATE(Raw[[#This Row],[Method]],"-",Raw[[#This Row],[Length]])</f>
        <v>ArrayBinarySearch-1000</v>
      </c>
      <c r="AH3">
        <f>_xlfn.NUMBERVALUE(Raw[[#This Row],[Duration Text]],".",",")</f>
        <v>34.125399999999999</v>
      </c>
      <c r="AI3" t="str">
        <f>LEFT(Raw[[#This Row],[Mean]],LEN(Raw[[#This Row],[Mean]])-3)</f>
        <v>34.1254</v>
      </c>
    </row>
    <row r="4" spans="1:35" x14ac:dyDescent="0.25">
      <c r="A4" t="s">
        <v>48</v>
      </c>
      <c r="B4" t="s">
        <v>52</v>
      </c>
      <c r="C4" t="b">
        <v>0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>
        <v>4095</v>
      </c>
      <c r="J4" t="s">
        <v>45</v>
      </c>
      <c r="K4" t="s">
        <v>46</v>
      </c>
      <c r="L4" t="s">
        <v>47</v>
      </c>
      <c r="M4" t="b">
        <v>0</v>
      </c>
      <c r="N4" t="b">
        <v>1</v>
      </c>
      <c r="O4" t="b">
        <v>0</v>
      </c>
      <c r="P4" t="b">
        <v>1</v>
      </c>
      <c r="Q4" t="b">
        <v>0</v>
      </c>
      <c r="R4" t="b">
        <v>0</v>
      </c>
      <c r="S4" t="s">
        <v>44</v>
      </c>
      <c r="T4" t="s">
        <v>44</v>
      </c>
      <c r="U4" t="s">
        <v>44</v>
      </c>
      <c r="V4">
        <v>1</v>
      </c>
      <c r="W4" t="s">
        <v>44</v>
      </c>
      <c r="X4" t="s">
        <v>44</v>
      </c>
      <c r="Y4" t="s">
        <v>44</v>
      </c>
      <c r="Z4" t="s">
        <v>44</v>
      </c>
      <c r="AA4">
        <v>16</v>
      </c>
      <c r="AB4" t="s">
        <v>44</v>
      </c>
      <c r="AC4">
        <v>10000</v>
      </c>
      <c r="AD4" t="s">
        <v>133</v>
      </c>
      <c r="AE4" t="s">
        <v>134</v>
      </c>
      <c r="AF4" t="s">
        <v>135</v>
      </c>
      <c r="AG4" t="str">
        <f>CONCATENATE(Raw[[#This Row],[Method]],"-",Raw[[#This Row],[Length]])</f>
        <v>ArrayBinarySearch-10000</v>
      </c>
      <c r="AH4">
        <f>_xlfn.NUMBERVALUE(Raw[[#This Row],[Duration Text]],".",",")</f>
        <v>43.511699999999998</v>
      </c>
      <c r="AI4" t="str">
        <f>LEFT(Raw[[#This Row],[Mean]],LEN(Raw[[#This Row],[Mean]])-3)</f>
        <v>43.5117</v>
      </c>
    </row>
    <row r="5" spans="1:35" x14ac:dyDescent="0.25">
      <c r="A5" t="s">
        <v>48</v>
      </c>
      <c r="B5" t="s">
        <v>52</v>
      </c>
      <c r="C5" t="b">
        <v>0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>
        <v>4095</v>
      </c>
      <c r="J5" t="s">
        <v>45</v>
      </c>
      <c r="K5" t="s">
        <v>46</v>
      </c>
      <c r="L5" t="s">
        <v>47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0</v>
      </c>
      <c r="S5" t="s">
        <v>44</v>
      </c>
      <c r="T5" t="s">
        <v>44</v>
      </c>
      <c r="U5" t="s">
        <v>44</v>
      </c>
      <c r="V5">
        <v>1</v>
      </c>
      <c r="W5" t="s">
        <v>44</v>
      </c>
      <c r="X5" t="s">
        <v>44</v>
      </c>
      <c r="Y5" t="s">
        <v>44</v>
      </c>
      <c r="Z5" t="s">
        <v>44</v>
      </c>
      <c r="AA5">
        <v>16</v>
      </c>
      <c r="AB5" t="s">
        <v>44</v>
      </c>
      <c r="AC5">
        <v>100000</v>
      </c>
      <c r="AD5" t="s">
        <v>172</v>
      </c>
      <c r="AE5" t="s">
        <v>173</v>
      </c>
      <c r="AF5" t="s">
        <v>174</v>
      </c>
      <c r="AG5" t="str">
        <f>CONCATENATE(Raw[[#This Row],[Method]],"-",Raw[[#This Row],[Length]])</f>
        <v>ArrayBinarySearch-100000</v>
      </c>
      <c r="AH5">
        <f>_xlfn.NUMBERVALUE(Raw[[#This Row],[Duration Text]],".",",")</f>
        <v>49.195999999999998</v>
      </c>
      <c r="AI5" t="str">
        <f>LEFT(Raw[[#This Row],[Mean]],LEN(Raw[[#This Row],[Mean]])-3)</f>
        <v>49.1960</v>
      </c>
    </row>
    <row r="6" spans="1:35" x14ac:dyDescent="0.25">
      <c r="A6" t="s">
        <v>48</v>
      </c>
      <c r="B6" t="s">
        <v>52</v>
      </c>
      <c r="C6" t="b">
        <v>0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>
        <v>4095</v>
      </c>
      <c r="J6" t="s">
        <v>45</v>
      </c>
      <c r="K6" t="s">
        <v>46</v>
      </c>
      <c r="L6" t="s">
        <v>47</v>
      </c>
      <c r="M6" t="b">
        <v>0</v>
      </c>
      <c r="N6" t="b">
        <v>1</v>
      </c>
      <c r="O6" t="b">
        <v>0</v>
      </c>
      <c r="P6" t="b">
        <v>1</v>
      </c>
      <c r="Q6" t="b">
        <v>0</v>
      </c>
      <c r="R6" t="b">
        <v>0</v>
      </c>
      <c r="S6" t="s">
        <v>44</v>
      </c>
      <c r="T6" t="s">
        <v>44</v>
      </c>
      <c r="U6" t="s">
        <v>44</v>
      </c>
      <c r="V6">
        <v>1</v>
      </c>
      <c r="W6" t="s">
        <v>44</v>
      </c>
      <c r="X6" t="s">
        <v>44</v>
      </c>
      <c r="Y6" t="s">
        <v>44</v>
      </c>
      <c r="Z6" t="s">
        <v>44</v>
      </c>
      <c r="AA6">
        <v>16</v>
      </c>
      <c r="AB6" t="s">
        <v>44</v>
      </c>
      <c r="AC6">
        <v>1000000</v>
      </c>
      <c r="AD6" t="s">
        <v>211</v>
      </c>
      <c r="AE6" t="s">
        <v>212</v>
      </c>
      <c r="AF6" t="s">
        <v>82</v>
      </c>
      <c r="AG6" t="str">
        <f>CONCATENATE(Raw[[#This Row],[Method]],"-",Raw[[#This Row],[Length]])</f>
        <v>ArrayBinarySearch-1000000</v>
      </c>
      <c r="AH6">
        <f>_xlfn.NUMBERVALUE(Raw[[#This Row],[Duration Text]],".",",")</f>
        <v>55.445799999999998</v>
      </c>
      <c r="AI6" t="str">
        <f>LEFT(Raw[[#This Row],[Mean]],LEN(Raw[[#This Row],[Mean]])-3)</f>
        <v>55.4458</v>
      </c>
    </row>
    <row r="7" spans="1:35" x14ac:dyDescent="0.25">
      <c r="A7" t="s">
        <v>43</v>
      </c>
      <c r="B7" t="s">
        <v>52</v>
      </c>
      <c r="C7" t="b">
        <v>0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>
        <v>4095</v>
      </c>
      <c r="J7" t="s">
        <v>45</v>
      </c>
      <c r="K7" t="s">
        <v>46</v>
      </c>
      <c r="L7" t="s">
        <v>47</v>
      </c>
      <c r="M7" t="b">
        <v>0</v>
      </c>
      <c r="N7" t="b">
        <v>1</v>
      </c>
      <c r="O7" t="b">
        <v>0</v>
      </c>
      <c r="P7" t="b">
        <v>1</v>
      </c>
      <c r="Q7" t="b">
        <v>0</v>
      </c>
      <c r="R7" t="b">
        <v>0</v>
      </c>
      <c r="S7" t="s">
        <v>44</v>
      </c>
      <c r="T7" t="s">
        <v>44</v>
      </c>
      <c r="U7" t="s">
        <v>44</v>
      </c>
      <c r="V7">
        <v>1</v>
      </c>
      <c r="W7" t="s">
        <v>44</v>
      </c>
      <c r="X7" t="s">
        <v>44</v>
      </c>
      <c r="Y7" t="s">
        <v>44</v>
      </c>
      <c r="Z7" t="s">
        <v>44</v>
      </c>
      <c r="AA7">
        <v>16</v>
      </c>
      <c r="AB7" t="s">
        <v>44</v>
      </c>
      <c r="AC7">
        <v>100</v>
      </c>
      <c r="AD7" t="s">
        <v>53</v>
      </c>
      <c r="AE7" t="s">
        <v>54</v>
      </c>
      <c r="AF7" t="s">
        <v>55</v>
      </c>
      <c r="AG7" t="str">
        <f>CONCATENATE(Raw[[#This Row],[Method]],"-",Raw[[#This Row],[Length]])</f>
        <v>ArrayFind-100</v>
      </c>
      <c r="AH7">
        <f>_xlfn.NUMBERVALUE(Raw[[#This Row],[Duration Text]],".",",")</f>
        <v>70.892200000000003</v>
      </c>
      <c r="AI7" t="str">
        <f>LEFT(Raw[[#This Row],[Mean]],LEN(Raw[[#This Row],[Mean]])-3)</f>
        <v>70.8922</v>
      </c>
    </row>
    <row r="8" spans="1:35" x14ac:dyDescent="0.25">
      <c r="A8" t="s">
        <v>43</v>
      </c>
      <c r="B8" t="s">
        <v>52</v>
      </c>
      <c r="C8" t="b">
        <v>0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>
        <v>4095</v>
      </c>
      <c r="J8" t="s">
        <v>45</v>
      </c>
      <c r="K8" t="s">
        <v>46</v>
      </c>
      <c r="L8" t="s">
        <v>47</v>
      </c>
      <c r="M8" t="b">
        <v>0</v>
      </c>
      <c r="N8" t="b">
        <v>1</v>
      </c>
      <c r="O8" t="b">
        <v>0</v>
      </c>
      <c r="P8" t="b">
        <v>1</v>
      </c>
      <c r="Q8" t="b">
        <v>0</v>
      </c>
      <c r="R8" t="b">
        <v>0</v>
      </c>
      <c r="S8" t="s">
        <v>44</v>
      </c>
      <c r="T8" t="s">
        <v>44</v>
      </c>
      <c r="U8" t="s">
        <v>44</v>
      </c>
      <c r="V8">
        <v>1</v>
      </c>
      <c r="W8" t="s">
        <v>44</v>
      </c>
      <c r="X8" t="s">
        <v>44</v>
      </c>
      <c r="Y8" t="s">
        <v>44</v>
      </c>
      <c r="Z8" t="s">
        <v>44</v>
      </c>
      <c r="AA8">
        <v>16</v>
      </c>
      <c r="AB8" t="s">
        <v>44</v>
      </c>
      <c r="AC8">
        <v>1000</v>
      </c>
      <c r="AD8" t="s">
        <v>92</v>
      </c>
      <c r="AE8" t="s">
        <v>93</v>
      </c>
      <c r="AF8" t="s">
        <v>94</v>
      </c>
      <c r="AG8" t="str">
        <f>CONCATENATE(Raw[[#This Row],[Method]],"-",Raw[[#This Row],[Length]])</f>
        <v>ArrayFind-1000</v>
      </c>
      <c r="AH8">
        <f>_xlfn.NUMBERVALUE(Raw[[#This Row],[Duration Text]],".",",")</f>
        <v>462.86470000000003</v>
      </c>
      <c r="AI8" t="str">
        <f>LEFT(Raw[[#This Row],[Mean]],LEN(Raw[[#This Row],[Mean]])-3)</f>
        <v>462.8647</v>
      </c>
    </row>
    <row r="9" spans="1:35" x14ac:dyDescent="0.25">
      <c r="A9" t="s">
        <v>43</v>
      </c>
      <c r="B9" t="s">
        <v>52</v>
      </c>
      <c r="C9" t="b">
        <v>0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>
        <v>4095</v>
      </c>
      <c r="J9" t="s">
        <v>45</v>
      </c>
      <c r="K9" t="s">
        <v>46</v>
      </c>
      <c r="L9" t="s">
        <v>47</v>
      </c>
      <c r="M9" t="b">
        <v>0</v>
      </c>
      <c r="N9" t="b">
        <v>1</v>
      </c>
      <c r="O9" t="b">
        <v>0</v>
      </c>
      <c r="P9" t="b">
        <v>1</v>
      </c>
      <c r="Q9" t="b">
        <v>0</v>
      </c>
      <c r="R9" t="b">
        <v>0</v>
      </c>
      <c r="S9" t="s">
        <v>44</v>
      </c>
      <c r="T9" t="s">
        <v>44</v>
      </c>
      <c r="U9" t="s">
        <v>44</v>
      </c>
      <c r="V9">
        <v>1</v>
      </c>
      <c r="W9" t="s">
        <v>44</v>
      </c>
      <c r="X9" t="s">
        <v>44</v>
      </c>
      <c r="Y9" t="s">
        <v>44</v>
      </c>
      <c r="Z9" t="s">
        <v>44</v>
      </c>
      <c r="AA9">
        <v>16</v>
      </c>
      <c r="AB9" t="s">
        <v>44</v>
      </c>
      <c r="AC9">
        <v>10000</v>
      </c>
      <c r="AD9" t="s">
        <v>130</v>
      </c>
      <c r="AE9" t="s">
        <v>131</v>
      </c>
      <c r="AF9" t="s">
        <v>132</v>
      </c>
      <c r="AG9" t="str">
        <f>CONCATENATE(Raw[[#This Row],[Method]],"-",Raw[[#This Row],[Length]])</f>
        <v>ArrayFind-10000</v>
      </c>
      <c r="AH9">
        <f>_xlfn.NUMBERVALUE(Raw[[#This Row],[Duration Text]],".",",")</f>
        <v>4444.0436</v>
      </c>
      <c r="AI9" t="str">
        <f>LEFT(Raw[[#This Row],[Mean]],LEN(Raw[[#This Row],[Mean]])-3)</f>
        <v>4,444.0436</v>
      </c>
    </row>
    <row r="10" spans="1:35" x14ac:dyDescent="0.25">
      <c r="A10" t="s">
        <v>43</v>
      </c>
      <c r="B10" t="s">
        <v>52</v>
      </c>
      <c r="C10" t="b">
        <v>0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>
        <v>4095</v>
      </c>
      <c r="J10" t="s">
        <v>45</v>
      </c>
      <c r="K10" t="s">
        <v>46</v>
      </c>
      <c r="L10" t="s">
        <v>47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t="b">
        <v>0</v>
      </c>
      <c r="S10" t="s">
        <v>44</v>
      </c>
      <c r="T10" t="s">
        <v>44</v>
      </c>
      <c r="U10" t="s">
        <v>44</v>
      </c>
      <c r="V10">
        <v>1</v>
      </c>
      <c r="W10" t="s">
        <v>44</v>
      </c>
      <c r="X10" t="s">
        <v>44</v>
      </c>
      <c r="Y10" t="s">
        <v>44</v>
      </c>
      <c r="Z10" t="s">
        <v>44</v>
      </c>
      <c r="AA10">
        <v>16</v>
      </c>
      <c r="AB10" t="s">
        <v>44</v>
      </c>
      <c r="AC10">
        <v>100000</v>
      </c>
      <c r="AD10" t="s">
        <v>169</v>
      </c>
      <c r="AE10" t="s">
        <v>170</v>
      </c>
      <c r="AF10" t="s">
        <v>171</v>
      </c>
      <c r="AG10" t="str">
        <f>CONCATENATE(Raw[[#This Row],[Method]],"-",Raw[[#This Row],[Length]])</f>
        <v>ArrayFind-100000</v>
      </c>
      <c r="AH10">
        <f>_xlfn.NUMBERVALUE(Raw[[#This Row],[Duration Text]],".",",")</f>
        <v>44093.256800000003</v>
      </c>
      <c r="AI10" t="str">
        <f>LEFT(Raw[[#This Row],[Mean]],LEN(Raw[[#This Row],[Mean]])-3)</f>
        <v>44,093.2568</v>
      </c>
    </row>
    <row r="11" spans="1:35" x14ac:dyDescent="0.25">
      <c r="A11" t="s">
        <v>43</v>
      </c>
      <c r="B11" t="s">
        <v>52</v>
      </c>
      <c r="C11" t="b">
        <v>0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>
        <v>4095</v>
      </c>
      <c r="J11" t="s">
        <v>45</v>
      </c>
      <c r="K11" t="s">
        <v>46</v>
      </c>
      <c r="L11" t="s">
        <v>47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 t="b">
        <v>0</v>
      </c>
      <c r="S11" t="s">
        <v>44</v>
      </c>
      <c r="T11" t="s">
        <v>44</v>
      </c>
      <c r="U11" t="s">
        <v>44</v>
      </c>
      <c r="V11">
        <v>1</v>
      </c>
      <c r="W11" t="s">
        <v>44</v>
      </c>
      <c r="X11" t="s">
        <v>44</v>
      </c>
      <c r="Y11" t="s">
        <v>44</v>
      </c>
      <c r="Z11" t="s">
        <v>44</v>
      </c>
      <c r="AA11">
        <v>16</v>
      </c>
      <c r="AB11" t="s">
        <v>44</v>
      </c>
      <c r="AC11">
        <v>1000000</v>
      </c>
      <c r="AD11" t="s">
        <v>208</v>
      </c>
      <c r="AE11" t="s">
        <v>209</v>
      </c>
      <c r="AF11" t="s">
        <v>210</v>
      </c>
      <c r="AG11" t="str">
        <f>CONCATENATE(Raw[[#This Row],[Method]],"-",Raw[[#This Row],[Length]])</f>
        <v>ArrayFind-1000000</v>
      </c>
      <c r="AH11">
        <f>_xlfn.NUMBERVALUE(Raw[[#This Row],[Duration Text]],".",",")</f>
        <v>439693.22950000002</v>
      </c>
      <c r="AI11" t="str">
        <f>LEFT(Raw[[#This Row],[Mean]],LEN(Raw[[#This Row],[Mean]])-3)</f>
        <v>439,693.2295</v>
      </c>
    </row>
    <row r="12" spans="1:35" x14ac:dyDescent="0.25">
      <c r="A12" t="s">
        <v>9</v>
      </c>
      <c r="B12" t="s">
        <v>52</v>
      </c>
      <c r="C12" t="b">
        <v>0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>
        <v>4095</v>
      </c>
      <c r="J12" t="s">
        <v>45</v>
      </c>
      <c r="K12" t="s">
        <v>46</v>
      </c>
      <c r="L12" t="s">
        <v>47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t="b">
        <v>0</v>
      </c>
      <c r="S12" t="s">
        <v>44</v>
      </c>
      <c r="T12" t="s">
        <v>44</v>
      </c>
      <c r="U12" t="s">
        <v>44</v>
      </c>
      <c r="V12">
        <v>1</v>
      </c>
      <c r="W12" t="s">
        <v>44</v>
      </c>
      <c r="X12" t="s">
        <v>44</v>
      </c>
      <c r="Y12" t="s">
        <v>44</v>
      </c>
      <c r="Z12" t="s">
        <v>44</v>
      </c>
      <c r="AA12">
        <v>16</v>
      </c>
      <c r="AB12" t="s">
        <v>44</v>
      </c>
      <c r="AC12">
        <v>100</v>
      </c>
      <c r="AD12" t="s">
        <v>74</v>
      </c>
      <c r="AE12" t="s">
        <v>75</v>
      </c>
      <c r="AF12" t="s">
        <v>76</v>
      </c>
      <c r="AG12" t="str">
        <f>CONCATENATE(Raw[[#This Row],[Method]],"-",Raw[[#This Row],[Length]])</f>
        <v>DictionaryContainsKey-100</v>
      </c>
      <c r="AH12">
        <f>_xlfn.NUMBERVALUE(Raw[[#This Row],[Duration Text]],".",",")</f>
        <v>9.7766999999999999</v>
      </c>
      <c r="AI12" t="str">
        <f>LEFT(Raw[[#This Row],[Mean]],LEN(Raw[[#This Row],[Mean]])-3)</f>
        <v>9.7767</v>
      </c>
    </row>
    <row r="13" spans="1:35" x14ac:dyDescent="0.25">
      <c r="A13" t="s">
        <v>9</v>
      </c>
      <c r="B13" t="s">
        <v>52</v>
      </c>
      <c r="C13" t="b">
        <v>0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>
        <v>4095</v>
      </c>
      <c r="J13" t="s">
        <v>45</v>
      </c>
      <c r="K13" t="s">
        <v>46</v>
      </c>
      <c r="L13" t="s">
        <v>47</v>
      </c>
      <c r="M13" t="b">
        <v>0</v>
      </c>
      <c r="N13" t="b">
        <v>1</v>
      </c>
      <c r="O13" t="b">
        <v>0</v>
      </c>
      <c r="P13" t="b">
        <v>1</v>
      </c>
      <c r="Q13" t="b">
        <v>0</v>
      </c>
      <c r="R13" t="b">
        <v>0</v>
      </c>
      <c r="S13" t="s">
        <v>44</v>
      </c>
      <c r="T13" t="s">
        <v>44</v>
      </c>
      <c r="U13" t="s">
        <v>44</v>
      </c>
      <c r="V13">
        <v>1</v>
      </c>
      <c r="W13" t="s">
        <v>44</v>
      </c>
      <c r="X13" t="s">
        <v>44</v>
      </c>
      <c r="Y13" t="s">
        <v>44</v>
      </c>
      <c r="Z13" t="s">
        <v>44</v>
      </c>
      <c r="AA13">
        <v>16</v>
      </c>
      <c r="AB13" t="s">
        <v>44</v>
      </c>
      <c r="AC13">
        <v>1000</v>
      </c>
      <c r="AD13" t="s">
        <v>113</v>
      </c>
      <c r="AE13" t="s">
        <v>114</v>
      </c>
      <c r="AF13" t="s">
        <v>115</v>
      </c>
      <c r="AG13" t="str">
        <f>CONCATENATE(Raw[[#This Row],[Method]],"-",Raw[[#This Row],[Length]])</f>
        <v>DictionaryContainsKey-1000</v>
      </c>
      <c r="AH13">
        <f>_xlfn.NUMBERVALUE(Raw[[#This Row],[Duration Text]],".",",")</f>
        <v>9.7795000000000005</v>
      </c>
      <c r="AI13" t="str">
        <f>LEFT(Raw[[#This Row],[Mean]],LEN(Raw[[#This Row],[Mean]])-3)</f>
        <v>9.7795</v>
      </c>
    </row>
    <row r="14" spans="1:35" x14ac:dyDescent="0.25">
      <c r="A14" t="s">
        <v>9</v>
      </c>
      <c r="B14" t="s">
        <v>52</v>
      </c>
      <c r="C14" t="b">
        <v>0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>
        <v>4095</v>
      </c>
      <c r="J14" t="s">
        <v>45</v>
      </c>
      <c r="K14" t="s">
        <v>46</v>
      </c>
      <c r="L14" t="s">
        <v>47</v>
      </c>
      <c r="M14" t="b">
        <v>0</v>
      </c>
      <c r="N14" t="b">
        <v>1</v>
      </c>
      <c r="O14" t="b">
        <v>0</v>
      </c>
      <c r="P14" t="b">
        <v>1</v>
      </c>
      <c r="Q14" t="b">
        <v>0</v>
      </c>
      <c r="R14" t="b">
        <v>0</v>
      </c>
      <c r="S14" t="s">
        <v>44</v>
      </c>
      <c r="T14" t="s">
        <v>44</v>
      </c>
      <c r="U14" t="s">
        <v>44</v>
      </c>
      <c r="V14">
        <v>1</v>
      </c>
      <c r="W14" t="s">
        <v>44</v>
      </c>
      <c r="X14" t="s">
        <v>44</v>
      </c>
      <c r="Y14" t="s">
        <v>44</v>
      </c>
      <c r="Z14" t="s">
        <v>44</v>
      </c>
      <c r="AA14">
        <v>16</v>
      </c>
      <c r="AB14" t="s">
        <v>44</v>
      </c>
      <c r="AC14">
        <v>10000</v>
      </c>
      <c r="AD14" t="s">
        <v>151</v>
      </c>
      <c r="AE14" t="s">
        <v>152</v>
      </c>
      <c r="AF14" t="s">
        <v>153</v>
      </c>
      <c r="AG14" t="str">
        <f>CONCATENATE(Raw[[#This Row],[Method]],"-",Raw[[#This Row],[Length]])</f>
        <v>DictionaryContainsKey-10000</v>
      </c>
      <c r="AH14">
        <f>_xlfn.NUMBERVALUE(Raw[[#This Row],[Duration Text]],".",",")</f>
        <v>9.7643000000000004</v>
      </c>
      <c r="AI14" t="str">
        <f>LEFT(Raw[[#This Row],[Mean]],LEN(Raw[[#This Row],[Mean]])-3)</f>
        <v>9.7643</v>
      </c>
    </row>
    <row r="15" spans="1:35" x14ac:dyDescent="0.25">
      <c r="A15" t="s">
        <v>9</v>
      </c>
      <c r="B15" t="s">
        <v>52</v>
      </c>
      <c r="C15" t="b">
        <v>0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>
        <v>4095</v>
      </c>
      <c r="J15" t="s">
        <v>45</v>
      </c>
      <c r="K15" t="s">
        <v>46</v>
      </c>
      <c r="L15" t="s">
        <v>47</v>
      </c>
      <c r="M15" t="b">
        <v>0</v>
      </c>
      <c r="N15" t="b">
        <v>1</v>
      </c>
      <c r="O15" t="b">
        <v>0</v>
      </c>
      <c r="P15" t="b">
        <v>1</v>
      </c>
      <c r="Q15" t="b">
        <v>0</v>
      </c>
      <c r="R15" t="b">
        <v>0</v>
      </c>
      <c r="S15" t="s">
        <v>44</v>
      </c>
      <c r="T15" t="s">
        <v>44</v>
      </c>
      <c r="U15" t="s">
        <v>44</v>
      </c>
      <c r="V15">
        <v>1</v>
      </c>
      <c r="W15" t="s">
        <v>44</v>
      </c>
      <c r="X15" t="s">
        <v>44</v>
      </c>
      <c r="Y15" t="s">
        <v>44</v>
      </c>
      <c r="Z15" t="s">
        <v>44</v>
      </c>
      <c r="AA15">
        <v>16</v>
      </c>
      <c r="AB15" t="s">
        <v>44</v>
      </c>
      <c r="AC15">
        <v>100000</v>
      </c>
      <c r="AD15" t="s">
        <v>190</v>
      </c>
      <c r="AE15" t="s">
        <v>191</v>
      </c>
      <c r="AF15" t="s">
        <v>192</v>
      </c>
      <c r="AG15" t="str">
        <f>CONCATENATE(Raw[[#This Row],[Method]],"-",Raw[[#This Row],[Length]])</f>
        <v>DictionaryContainsKey-100000</v>
      </c>
      <c r="AH15">
        <f>_xlfn.NUMBERVALUE(Raw[[#This Row],[Duration Text]],".",",")</f>
        <v>9.7596000000000007</v>
      </c>
      <c r="AI15" t="str">
        <f>LEFT(Raw[[#This Row],[Mean]],LEN(Raw[[#This Row],[Mean]])-3)</f>
        <v>9.7596</v>
      </c>
    </row>
    <row r="16" spans="1:35" x14ac:dyDescent="0.25">
      <c r="A16" t="s">
        <v>9</v>
      </c>
      <c r="B16" t="s">
        <v>52</v>
      </c>
      <c r="C16" t="b">
        <v>0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>
        <v>4095</v>
      </c>
      <c r="J16" t="s">
        <v>45</v>
      </c>
      <c r="K16" t="s">
        <v>46</v>
      </c>
      <c r="L16" t="s">
        <v>47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t="b">
        <v>0</v>
      </c>
      <c r="S16" t="s">
        <v>44</v>
      </c>
      <c r="T16" t="s">
        <v>44</v>
      </c>
      <c r="U16" t="s">
        <v>44</v>
      </c>
      <c r="V16">
        <v>1</v>
      </c>
      <c r="W16" t="s">
        <v>44</v>
      </c>
      <c r="X16" t="s">
        <v>44</v>
      </c>
      <c r="Y16" t="s">
        <v>44</v>
      </c>
      <c r="Z16" t="s">
        <v>44</v>
      </c>
      <c r="AA16">
        <v>16</v>
      </c>
      <c r="AB16" t="s">
        <v>44</v>
      </c>
      <c r="AC16">
        <v>1000000</v>
      </c>
      <c r="AD16" t="s">
        <v>228</v>
      </c>
      <c r="AE16" t="s">
        <v>229</v>
      </c>
      <c r="AF16" t="s">
        <v>230</v>
      </c>
      <c r="AG16" t="str">
        <f>CONCATENATE(Raw[[#This Row],[Method]],"-",Raw[[#This Row],[Length]])</f>
        <v>DictionaryContainsKey-1000000</v>
      </c>
      <c r="AH16">
        <f>_xlfn.NUMBERVALUE(Raw[[#This Row],[Duration Text]],".",",")</f>
        <v>9.7721999999999998</v>
      </c>
      <c r="AI16" t="str">
        <f>LEFT(Raw[[#This Row],[Mean]],LEN(Raw[[#This Row],[Mean]])-3)</f>
        <v>9.7722</v>
      </c>
    </row>
    <row r="17" spans="1:35" x14ac:dyDescent="0.25">
      <c r="A17" t="s">
        <v>10</v>
      </c>
      <c r="B17" t="s">
        <v>52</v>
      </c>
      <c r="C17" t="b">
        <v>0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>
        <v>4095</v>
      </c>
      <c r="J17" t="s">
        <v>45</v>
      </c>
      <c r="K17" t="s">
        <v>46</v>
      </c>
      <c r="L17" t="s">
        <v>47</v>
      </c>
      <c r="M17" t="b">
        <v>0</v>
      </c>
      <c r="N17" t="b">
        <v>1</v>
      </c>
      <c r="O17" t="b">
        <v>0</v>
      </c>
      <c r="P17" t="b">
        <v>1</v>
      </c>
      <c r="Q17" t="b">
        <v>0</v>
      </c>
      <c r="R17" t="b">
        <v>0</v>
      </c>
      <c r="S17" t="s">
        <v>44</v>
      </c>
      <c r="T17" t="s">
        <v>44</v>
      </c>
      <c r="U17" t="s">
        <v>44</v>
      </c>
      <c r="V17">
        <v>1</v>
      </c>
      <c r="W17" t="s">
        <v>44</v>
      </c>
      <c r="X17" t="s">
        <v>44</v>
      </c>
      <c r="Y17" t="s">
        <v>44</v>
      </c>
      <c r="Z17" t="s">
        <v>44</v>
      </c>
      <c r="AA17">
        <v>16</v>
      </c>
      <c r="AB17" t="s">
        <v>44</v>
      </c>
      <c r="AC17">
        <v>100</v>
      </c>
      <c r="AD17" t="s">
        <v>77</v>
      </c>
      <c r="AE17" t="s">
        <v>78</v>
      </c>
      <c r="AF17" t="s">
        <v>79</v>
      </c>
      <c r="AG17" t="str">
        <f>CONCATENATE(Raw[[#This Row],[Method]],"-",Raw[[#This Row],[Length]])</f>
        <v>DictionaryContainsValue-100</v>
      </c>
      <c r="AH17">
        <f>_xlfn.NUMBERVALUE(Raw[[#This Row],[Duration Text]],".",",")</f>
        <v>400.9864</v>
      </c>
      <c r="AI17" t="str">
        <f>LEFT(Raw[[#This Row],[Mean]],LEN(Raw[[#This Row],[Mean]])-3)</f>
        <v>400.9864</v>
      </c>
    </row>
    <row r="18" spans="1:35" x14ac:dyDescent="0.25">
      <c r="A18" t="s">
        <v>10</v>
      </c>
      <c r="B18" t="s">
        <v>52</v>
      </c>
      <c r="C18" t="b">
        <v>0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>
        <v>4095</v>
      </c>
      <c r="J18" t="s">
        <v>45</v>
      </c>
      <c r="K18" t="s">
        <v>46</v>
      </c>
      <c r="L18" t="s">
        <v>47</v>
      </c>
      <c r="M18" t="b">
        <v>0</v>
      </c>
      <c r="N18" t="b">
        <v>1</v>
      </c>
      <c r="O18" t="b">
        <v>0</v>
      </c>
      <c r="P18" t="b">
        <v>1</v>
      </c>
      <c r="Q18" t="b">
        <v>0</v>
      </c>
      <c r="R18" t="b">
        <v>0</v>
      </c>
      <c r="S18" t="s">
        <v>44</v>
      </c>
      <c r="T18" t="s">
        <v>44</v>
      </c>
      <c r="U18" t="s">
        <v>44</v>
      </c>
      <c r="V18">
        <v>1</v>
      </c>
      <c r="W18" t="s">
        <v>44</v>
      </c>
      <c r="X18" t="s">
        <v>44</v>
      </c>
      <c r="Y18" t="s">
        <v>44</v>
      </c>
      <c r="Z18" t="s">
        <v>44</v>
      </c>
      <c r="AA18">
        <v>16</v>
      </c>
      <c r="AB18" t="s">
        <v>44</v>
      </c>
      <c r="AC18">
        <v>1000</v>
      </c>
      <c r="AD18" t="s">
        <v>116</v>
      </c>
      <c r="AE18" t="s">
        <v>117</v>
      </c>
      <c r="AF18" t="s">
        <v>118</v>
      </c>
      <c r="AG18" t="str">
        <f>CONCATENATE(Raw[[#This Row],[Method]],"-",Raw[[#This Row],[Length]])</f>
        <v>DictionaryContainsValue-1000</v>
      </c>
      <c r="AH18">
        <f>_xlfn.NUMBERVALUE(Raw[[#This Row],[Duration Text]],".",",")</f>
        <v>3842.7024000000001</v>
      </c>
      <c r="AI18" t="str">
        <f>LEFT(Raw[[#This Row],[Mean]],LEN(Raw[[#This Row],[Mean]])-3)</f>
        <v>3,842.7024</v>
      </c>
    </row>
    <row r="19" spans="1:35" x14ac:dyDescent="0.25">
      <c r="A19" t="s">
        <v>10</v>
      </c>
      <c r="B19" t="s">
        <v>52</v>
      </c>
      <c r="C19" t="b">
        <v>0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>
        <v>4095</v>
      </c>
      <c r="J19" t="s">
        <v>45</v>
      </c>
      <c r="K19" t="s">
        <v>46</v>
      </c>
      <c r="L19" t="s">
        <v>47</v>
      </c>
      <c r="M19" t="b">
        <v>0</v>
      </c>
      <c r="N19" t="b">
        <v>1</v>
      </c>
      <c r="O19" t="b">
        <v>0</v>
      </c>
      <c r="P19" t="b">
        <v>1</v>
      </c>
      <c r="Q19" t="b">
        <v>0</v>
      </c>
      <c r="R19" t="b">
        <v>0</v>
      </c>
      <c r="S19" t="s">
        <v>44</v>
      </c>
      <c r="T19" t="s">
        <v>44</v>
      </c>
      <c r="U19" t="s">
        <v>44</v>
      </c>
      <c r="V19">
        <v>1</v>
      </c>
      <c r="W19" t="s">
        <v>44</v>
      </c>
      <c r="X19" t="s">
        <v>44</v>
      </c>
      <c r="Y19" t="s">
        <v>44</v>
      </c>
      <c r="Z19" t="s">
        <v>44</v>
      </c>
      <c r="AA19">
        <v>16</v>
      </c>
      <c r="AB19" t="s">
        <v>44</v>
      </c>
      <c r="AC19">
        <v>10000</v>
      </c>
      <c r="AD19" t="s">
        <v>154</v>
      </c>
      <c r="AE19" t="s">
        <v>155</v>
      </c>
      <c r="AF19" t="s">
        <v>156</v>
      </c>
      <c r="AG19" t="str">
        <f>CONCATENATE(Raw[[#This Row],[Method]],"-",Raw[[#This Row],[Length]])</f>
        <v>DictionaryContainsValue-10000</v>
      </c>
      <c r="AH19">
        <f>_xlfn.NUMBERVALUE(Raw[[#This Row],[Duration Text]],".",",")</f>
        <v>38549.830900000001</v>
      </c>
      <c r="AI19" t="str">
        <f>LEFT(Raw[[#This Row],[Mean]],LEN(Raw[[#This Row],[Mean]])-3)</f>
        <v>38,549.8309</v>
      </c>
    </row>
    <row r="20" spans="1:35" x14ac:dyDescent="0.25">
      <c r="A20" t="s">
        <v>10</v>
      </c>
      <c r="B20" t="s">
        <v>52</v>
      </c>
      <c r="C20" t="b">
        <v>0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>
        <v>4095</v>
      </c>
      <c r="J20" t="s">
        <v>45</v>
      </c>
      <c r="K20" t="s">
        <v>46</v>
      </c>
      <c r="L20" t="s">
        <v>47</v>
      </c>
      <c r="M20" t="b">
        <v>0</v>
      </c>
      <c r="N20" t="b">
        <v>1</v>
      </c>
      <c r="O20" t="b">
        <v>0</v>
      </c>
      <c r="P20" t="b">
        <v>1</v>
      </c>
      <c r="Q20" t="b">
        <v>0</v>
      </c>
      <c r="R20" t="b">
        <v>0</v>
      </c>
      <c r="S20" t="s">
        <v>44</v>
      </c>
      <c r="T20" t="s">
        <v>44</v>
      </c>
      <c r="U20" t="s">
        <v>44</v>
      </c>
      <c r="V20">
        <v>1</v>
      </c>
      <c r="W20" t="s">
        <v>44</v>
      </c>
      <c r="X20" t="s">
        <v>44</v>
      </c>
      <c r="Y20" t="s">
        <v>44</v>
      </c>
      <c r="Z20" t="s">
        <v>44</v>
      </c>
      <c r="AA20">
        <v>16</v>
      </c>
      <c r="AB20" t="s">
        <v>44</v>
      </c>
      <c r="AC20">
        <v>100000</v>
      </c>
      <c r="AD20" t="s">
        <v>193</v>
      </c>
      <c r="AE20" t="s">
        <v>194</v>
      </c>
      <c r="AF20" t="s">
        <v>195</v>
      </c>
      <c r="AG20" t="str">
        <f>CONCATENATE(Raw[[#This Row],[Method]],"-",Raw[[#This Row],[Length]])</f>
        <v>DictionaryContainsValue-100000</v>
      </c>
      <c r="AH20">
        <f>_xlfn.NUMBERVALUE(Raw[[#This Row],[Duration Text]],".",",")</f>
        <v>384601.12290000002</v>
      </c>
      <c r="AI20" t="str">
        <f>LEFT(Raw[[#This Row],[Mean]],LEN(Raw[[#This Row],[Mean]])-3)</f>
        <v>384,601.1229</v>
      </c>
    </row>
    <row r="21" spans="1:35" x14ac:dyDescent="0.25">
      <c r="A21" t="s">
        <v>10</v>
      </c>
      <c r="B21" t="s">
        <v>52</v>
      </c>
      <c r="C21" t="b">
        <v>0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>
        <v>4095</v>
      </c>
      <c r="J21" t="s">
        <v>45</v>
      </c>
      <c r="K21" t="s">
        <v>46</v>
      </c>
      <c r="L21" t="s">
        <v>47</v>
      </c>
      <c r="M21" t="b">
        <v>0</v>
      </c>
      <c r="N21" t="b">
        <v>1</v>
      </c>
      <c r="O21" t="b">
        <v>0</v>
      </c>
      <c r="P21" t="b">
        <v>1</v>
      </c>
      <c r="Q21" t="b">
        <v>0</v>
      </c>
      <c r="R21" t="b">
        <v>0</v>
      </c>
      <c r="S21" t="s">
        <v>44</v>
      </c>
      <c r="T21" t="s">
        <v>44</v>
      </c>
      <c r="U21" t="s">
        <v>44</v>
      </c>
      <c r="V21">
        <v>1</v>
      </c>
      <c r="W21" t="s">
        <v>44</v>
      </c>
      <c r="X21" t="s">
        <v>44</v>
      </c>
      <c r="Y21" t="s">
        <v>44</v>
      </c>
      <c r="Z21" t="s">
        <v>44</v>
      </c>
      <c r="AA21">
        <v>16</v>
      </c>
      <c r="AB21" t="s">
        <v>44</v>
      </c>
      <c r="AC21">
        <v>1000000</v>
      </c>
      <c r="AD21" t="s">
        <v>231</v>
      </c>
      <c r="AE21" t="s">
        <v>232</v>
      </c>
      <c r="AF21" t="s">
        <v>233</v>
      </c>
      <c r="AG21" t="str">
        <f>CONCATENATE(Raw[[#This Row],[Method]],"-",Raw[[#This Row],[Length]])</f>
        <v>DictionaryContainsValue-1000000</v>
      </c>
      <c r="AH21">
        <f>_xlfn.NUMBERVALUE(Raw[[#This Row],[Duration Text]],".",",")</f>
        <v>3908508.6063000001</v>
      </c>
      <c r="AI21" t="str">
        <f>LEFT(Raw[[#This Row],[Mean]],LEN(Raw[[#This Row],[Mean]])-3)</f>
        <v>3,908,508.6063</v>
      </c>
    </row>
    <row r="22" spans="1:35" x14ac:dyDescent="0.25">
      <c r="A22" t="s">
        <v>11</v>
      </c>
      <c r="B22" t="s">
        <v>52</v>
      </c>
      <c r="C22" t="b">
        <v>0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>
        <v>4095</v>
      </c>
      <c r="J22" t="s">
        <v>45</v>
      </c>
      <c r="K22" t="s">
        <v>46</v>
      </c>
      <c r="L22" t="s">
        <v>47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  <c r="R22" t="b">
        <v>0</v>
      </c>
      <c r="S22" t="s">
        <v>44</v>
      </c>
      <c r="T22" t="s">
        <v>44</v>
      </c>
      <c r="U22" t="s">
        <v>44</v>
      </c>
      <c r="V22">
        <v>1</v>
      </c>
      <c r="W22" t="s">
        <v>44</v>
      </c>
      <c r="X22" t="s">
        <v>44</v>
      </c>
      <c r="Y22" t="s">
        <v>44</v>
      </c>
      <c r="Z22" t="s">
        <v>44</v>
      </c>
      <c r="AA22">
        <v>16</v>
      </c>
      <c r="AB22" t="s">
        <v>44</v>
      </c>
      <c r="AC22">
        <v>100</v>
      </c>
      <c r="AD22" t="s">
        <v>80</v>
      </c>
      <c r="AE22" t="s">
        <v>81</v>
      </c>
      <c r="AF22" t="s">
        <v>82</v>
      </c>
      <c r="AG22" t="str">
        <f>CONCATENATE(Raw[[#This Row],[Method]],"-",Raw[[#This Row],[Length]])</f>
        <v>DictionaryTryGetValue-100</v>
      </c>
      <c r="AH22">
        <f>_xlfn.NUMBERVALUE(Raw[[#This Row],[Duration Text]],".",",")</f>
        <v>12.643800000000001</v>
      </c>
      <c r="AI22" t="str">
        <f>LEFT(Raw[[#This Row],[Mean]],LEN(Raw[[#This Row],[Mean]])-3)</f>
        <v>12.6438</v>
      </c>
    </row>
    <row r="23" spans="1:35" x14ac:dyDescent="0.25">
      <c r="A23" t="s">
        <v>11</v>
      </c>
      <c r="B23" t="s">
        <v>52</v>
      </c>
      <c r="C23" t="b">
        <v>0</v>
      </c>
      <c r="D23" t="s">
        <v>44</v>
      </c>
      <c r="E23" t="s">
        <v>44</v>
      </c>
      <c r="F23" t="s">
        <v>44</v>
      </c>
      <c r="G23" t="s">
        <v>44</v>
      </c>
      <c r="H23" t="s">
        <v>44</v>
      </c>
      <c r="I23">
        <v>4095</v>
      </c>
      <c r="J23" t="s">
        <v>45</v>
      </c>
      <c r="K23" t="s">
        <v>46</v>
      </c>
      <c r="L23" t="s">
        <v>47</v>
      </c>
      <c r="M23" t="b">
        <v>0</v>
      </c>
      <c r="N23" t="b">
        <v>1</v>
      </c>
      <c r="O23" t="b">
        <v>0</v>
      </c>
      <c r="P23" t="b">
        <v>1</v>
      </c>
      <c r="Q23" t="b">
        <v>0</v>
      </c>
      <c r="R23" t="b">
        <v>0</v>
      </c>
      <c r="S23" t="s">
        <v>44</v>
      </c>
      <c r="T23" t="s">
        <v>44</v>
      </c>
      <c r="U23" t="s">
        <v>44</v>
      </c>
      <c r="V23">
        <v>1</v>
      </c>
      <c r="W23" t="s">
        <v>44</v>
      </c>
      <c r="X23" t="s">
        <v>44</v>
      </c>
      <c r="Y23" t="s">
        <v>44</v>
      </c>
      <c r="Z23" t="s">
        <v>44</v>
      </c>
      <c r="AA23">
        <v>16</v>
      </c>
      <c r="AB23" t="s">
        <v>44</v>
      </c>
      <c r="AC23">
        <v>1000</v>
      </c>
      <c r="AD23" t="s">
        <v>119</v>
      </c>
      <c r="AE23" t="s">
        <v>120</v>
      </c>
      <c r="AF23" t="s">
        <v>49</v>
      </c>
      <c r="AG23" t="str">
        <f>CONCATENATE(Raw[[#This Row],[Method]],"-",Raw[[#This Row],[Length]])</f>
        <v>DictionaryTryGetValue-1000</v>
      </c>
      <c r="AH23">
        <f>_xlfn.NUMBERVALUE(Raw[[#This Row],[Duration Text]],".",",")</f>
        <v>12.7606</v>
      </c>
      <c r="AI23" t="str">
        <f>LEFT(Raw[[#This Row],[Mean]],LEN(Raw[[#This Row],[Mean]])-3)</f>
        <v>12.7606</v>
      </c>
    </row>
    <row r="24" spans="1:35" x14ac:dyDescent="0.25">
      <c r="A24" t="s">
        <v>11</v>
      </c>
      <c r="B24" t="s">
        <v>52</v>
      </c>
      <c r="C24" t="b">
        <v>0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>
        <v>4095</v>
      </c>
      <c r="J24" t="s">
        <v>45</v>
      </c>
      <c r="K24" t="s">
        <v>46</v>
      </c>
      <c r="L24" t="s">
        <v>47</v>
      </c>
      <c r="M24" t="b">
        <v>0</v>
      </c>
      <c r="N24" t="b">
        <v>1</v>
      </c>
      <c r="O24" t="b">
        <v>0</v>
      </c>
      <c r="P24" t="b">
        <v>1</v>
      </c>
      <c r="Q24" t="b">
        <v>0</v>
      </c>
      <c r="R24" t="b">
        <v>0</v>
      </c>
      <c r="S24" t="s">
        <v>44</v>
      </c>
      <c r="T24" t="s">
        <v>44</v>
      </c>
      <c r="U24" t="s">
        <v>44</v>
      </c>
      <c r="V24">
        <v>1</v>
      </c>
      <c r="W24" t="s">
        <v>44</v>
      </c>
      <c r="X24" t="s">
        <v>44</v>
      </c>
      <c r="Y24" t="s">
        <v>44</v>
      </c>
      <c r="Z24" t="s">
        <v>44</v>
      </c>
      <c r="AA24">
        <v>16</v>
      </c>
      <c r="AB24" t="s">
        <v>44</v>
      </c>
      <c r="AC24">
        <v>10000</v>
      </c>
      <c r="AD24" t="s">
        <v>157</v>
      </c>
      <c r="AE24" t="s">
        <v>158</v>
      </c>
      <c r="AF24" t="s">
        <v>159</v>
      </c>
      <c r="AG24" t="str">
        <f>CONCATENATE(Raw[[#This Row],[Method]],"-",Raw[[#This Row],[Length]])</f>
        <v>DictionaryTryGetValue-10000</v>
      </c>
      <c r="AH24">
        <f>_xlfn.NUMBERVALUE(Raw[[#This Row],[Duration Text]],".",",")</f>
        <v>12.629300000000001</v>
      </c>
      <c r="AI24" t="str">
        <f>LEFT(Raw[[#This Row],[Mean]],LEN(Raw[[#This Row],[Mean]])-3)</f>
        <v>12.6293</v>
      </c>
    </row>
    <row r="25" spans="1:35" x14ac:dyDescent="0.25">
      <c r="A25" t="s">
        <v>11</v>
      </c>
      <c r="B25" t="s">
        <v>52</v>
      </c>
      <c r="C25" t="b">
        <v>0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>
        <v>4095</v>
      </c>
      <c r="J25" t="s">
        <v>45</v>
      </c>
      <c r="K25" t="s">
        <v>46</v>
      </c>
      <c r="L25" t="s">
        <v>47</v>
      </c>
      <c r="M25" t="b">
        <v>0</v>
      </c>
      <c r="N25" t="b">
        <v>1</v>
      </c>
      <c r="O25" t="b">
        <v>0</v>
      </c>
      <c r="P25" t="b">
        <v>1</v>
      </c>
      <c r="Q25" t="b">
        <v>0</v>
      </c>
      <c r="R25" t="b">
        <v>0</v>
      </c>
      <c r="S25" t="s">
        <v>44</v>
      </c>
      <c r="T25" t="s">
        <v>44</v>
      </c>
      <c r="U25" t="s">
        <v>44</v>
      </c>
      <c r="V25">
        <v>1</v>
      </c>
      <c r="W25" t="s">
        <v>44</v>
      </c>
      <c r="X25" t="s">
        <v>44</v>
      </c>
      <c r="Y25" t="s">
        <v>44</v>
      </c>
      <c r="Z25" t="s">
        <v>44</v>
      </c>
      <c r="AA25">
        <v>16</v>
      </c>
      <c r="AB25" t="s">
        <v>44</v>
      </c>
      <c r="AC25">
        <v>100000</v>
      </c>
      <c r="AD25" t="s">
        <v>196</v>
      </c>
      <c r="AE25" t="s">
        <v>197</v>
      </c>
      <c r="AF25" t="s">
        <v>198</v>
      </c>
      <c r="AG25" t="str">
        <f>CONCATENATE(Raw[[#This Row],[Method]],"-",Raw[[#This Row],[Length]])</f>
        <v>DictionaryTryGetValue-100000</v>
      </c>
      <c r="AH25">
        <f>_xlfn.NUMBERVALUE(Raw[[#This Row],[Duration Text]],".",",")</f>
        <v>12.6259</v>
      </c>
      <c r="AI25" t="str">
        <f>LEFT(Raw[[#This Row],[Mean]],LEN(Raw[[#This Row],[Mean]])-3)</f>
        <v>12.6259</v>
      </c>
    </row>
    <row r="26" spans="1:35" x14ac:dyDescent="0.25">
      <c r="A26" t="s">
        <v>11</v>
      </c>
      <c r="B26" t="s">
        <v>52</v>
      </c>
      <c r="C26" t="b">
        <v>0</v>
      </c>
      <c r="D26" t="s">
        <v>44</v>
      </c>
      <c r="E26" t="s">
        <v>44</v>
      </c>
      <c r="F26" t="s">
        <v>44</v>
      </c>
      <c r="G26" t="s">
        <v>44</v>
      </c>
      <c r="H26" t="s">
        <v>44</v>
      </c>
      <c r="I26">
        <v>4095</v>
      </c>
      <c r="J26" t="s">
        <v>45</v>
      </c>
      <c r="K26" t="s">
        <v>46</v>
      </c>
      <c r="L26" t="s">
        <v>47</v>
      </c>
      <c r="M26" t="b">
        <v>0</v>
      </c>
      <c r="N26" t="b">
        <v>1</v>
      </c>
      <c r="O26" t="b">
        <v>0</v>
      </c>
      <c r="P26" t="b">
        <v>1</v>
      </c>
      <c r="Q26" t="b">
        <v>0</v>
      </c>
      <c r="R26" t="b">
        <v>0</v>
      </c>
      <c r="S26" t="s">
        <v>44</v>
      </c>
      <c r="T26" t="s">
        <v>44</v>
      </c>
      <c r="U26" t="s">
        <v>44</v>
      </c>
      <c r="V26">
        <v>1</v>
      </c>
      <c r="W26" t="s">
        <v>44</v>
      </c>
      <c r="X26" t="s">
        <v>44</v>
      </c>
      <c r="Y26" t="s">
        <v>44</v>
      </c>
      <c r="Z26" t="s">
        <v>44</v>
      </c>
      <c r="AA26">
        <v>16</v>
      </c>
      <c r="AB26" t="s">
        <v>44</v>
      </c>
      <c r="AC26">
        <v>1000000</v>
      </c>
      <c r="AD26" t="s">
        <v>234</v>
      </c>
      <c r="AE26" t="s">
        <v>235</v>
      </c>
      <c r="AF26" t="s">
        <v>236</v>
      </c>
      <c r="AG26" t="str">
        <f>CONCATENATE(Raw[[#This Row],[Method]],"-",Raw[[#This Row],[Length]])</f>
        <v>DictionaryTryGetValue-1000000</v>
      </c>
      <c r="AH26">
        <f>_xlfn.NUMBERVALUE(Raw[[#This Row],[Duration Text]],".",",")</f>
        <v>12.6614</v>
      </c>
      <c r="AI26" t="str">
        <f>LEFT(Raw[[#This Row],[Mean]],LEN(Raw[[#This Row],[Mean]])-3)</f>
        <v>12.6614</v>
      </c>
    </row>
    <row r="27" spans="1:35" x14ac:dyDescent="0.25">
      <c r="A27" t="s">
        <v>8</v>
      </c>
      <c r="B27" t="s">
        <v>52</v>
      </c>
      <c r="C27" t="b">
        <v>0</v>
      </c>
      <c r="D27" t="s">
        <v>44</v>
      </c>
      <c r="E27" t="s">
        <v>44</v>
      </c>
      <c r="F27" t="s">
        <v>44</v>
      </c>
      <c r="G27" t="s">
        <v>44</v>
      </c>
      <c r="H27" t="s">
        <v>44</v>
      </c>
      <c r="I27">
        <v>4095</v>
      </c>
      <c r="J27" t="s">
        <v>45</v>
      </c>
      <c r="K27" t="s">
        <v>46</v>
      </c>
      <c r="L27" t="s">
        <v>47</v>
      </c>
      <c r="M27" t="b">
        <v>0</v>
      </c>
      <c r="N27" t="b">
        <v>1</v>
      </c>
      <c r="O27" t="b">
        <v>0</v>
      </c>
      <c r="P27" t="b">
        <v>1</v>
      </c>
      <c r="Q27" t="b">
        <v>0</v>
      </c>
      <c r="R27" t="b">
        <v>0</v>
      </c>
      <c r="S27" t="s">
        <v>44</v>
      </c>
      <c r="T27" t="s">
        <v>44</v>
      </c>
      <c r="U27" t="s">
        <v>44</v>
      </c>
      <c r="V27">
        <v>1</v>
      </c>
      <c r="W27" t="s">
        <v>44</v>
      </c>
      <c r="X27" t="s">
        <v>44</v>
      </c>
      <c r="Y27" t="s">
        <v>44</v>
      </c>
      <c r="Z27" t="s">
        <v>44</v>
      </c>
      <c r="AA27">
        <v>16</v>
      </c>
      <c r="AB27" t="s">
        <v>44</v>
      </c>
      <c r="AC27">
        <v>100</v>
      </c>
      <c r="AD27" t="s">
        <v>71</v>
      </c>
      <c r="AE27" t="s">
        <v>72</v>
      </c>
      <c r="AF27" t="s">
        <v>73</v>
      </c>
      <c r="AG27" t="str">
        <f>CONCATENATE(Raw[[#This Row],[Method]],"-",Raw[[#This Row],[Length]])</f>
        <v>LinkedListFind-100</v>
      </c>
      <c r="AH27">
        <f>_xlfn.NUMBERVALUE(Raw[[#This Row],[Duration Text]],".",",")</f>
        <v>276.26600000000002</v>
      </c>
      <c r="AI27" t="str">
        <f>LEFT(Raw[[#This Row],[Mean]],LEN(Raw[[#This Row],[Mean]])-3)</f>
        <v>276.2660</v>
      </c>
    </row>
    <row r="28" spans="1:35" x14ac:dyDescent="0.25">
      <c r="A28" t="s">
        <v>8</v>
      </c>
      <c r="B28" t="s">
        <v>52</v>
      </c>
      <c r="C28" t="b">
        <v>0</v>
      </c>
      <c r="D28" t="s">
        <v>44</v>
      </c>
      <c r="E28" t="s">
        <v>44</v>
      </c>
      <c r="F28" t="s">
        <v>44</v>
      </c>
      <c r="G28" t="s">
        <v>44</v>
      </c>
      <c r="H28" t="s">
        <v>44</v>
      </c>
      <c r="I28">
        <v>4095</v>
      </c>
      <c r="J28" t="s">
        <v>45</v>
      </c>
      <c r="K28" t="s">
        <v>46</v>
      </c>
      <c r="L28" t="s">
        <v>47</v>
      </c>
      <c r="M28" t="b">
        <v>0</v>
      </c>
      <c r="N28" t="b">
        <v>1</v>
      </c>
      <c r="O28" t="b">
        <v>0</v>
      </c>
      <c r="P28" t="b">
        <v>1</v>
      </c>
      <c r="Q28" t="b">
        <v>0</v>
      </c>
      <c r="R28" t="b">
        <v>0</v>
      </c>
      <c r="S28" t="s">
        <v>44</v>
      </c>
      <c r="T28" t="s">
        <v>44</v>
      </c>
      <c r="U28" t="s">
        <v>44</v>
      </c>
      <c r="V28">
        <v>1</v>
      </c>
      <c r="W28" t="s">
        <v>44</v>
      </c>
      <c r="X28" t="s">
        <v>44</v>
      </c>
      <c r="Y28" t="s">
        <v>44</v>
      </c>
      <c r="Z28" t="s">
        <v>44</v>
      </c>
      <c r="AA28">
        <v>16</v>
      </c>
      <c r="AB28" t="s">
        <v>44</v>
      </c>
      <c r="AC28">
        <v>1000</v>
      </c>
      <c r="AD28" t="s">
        <v>110</v>
      </c>
      <c r="AE28" t="s">
        <v>111</v>
      </c>
      <c r="AF28" t="s">
        <v>112</v>
      </c>
      <c r="AG28" t="str">
        <f>CONCATENATE(Raw[[#This Row],[Method]],"-",Raw[[#This Row],[Length]])</f>
        <v>LinkedListFind-1000</v>
      </c>
      <c r="AH28">
        <f>_xlfn.NUMBERVALUE(Raw[[#This Row],[Duration Text]],".",",")</f>
        <v>2565.2721000000001</v>
      </c>
      <c r="AI28" t="str">
        <f>LEFT(Raw[[#This Row],[Mean]],LEN(Raw[[#This Row],[Mean]])-3)</f>
        <v>2,565.2721</v>
      </c>
    </row>
    <row r="29" spans="1:35" x14ac:dyDescent="0.25">
      <c r="A29" t="s">
        <v>8</v>
      </c>
      <c r="B29" t="s">
        <v>52</v>
      </c>
      <c r="C29" t="b">
        <v>0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>
        <v>4095</v>
      </c>
      <c r="J29" t="s">
        <v>45</v>
      </c>
      <c r="K29" t="s">
        <v>46</v>
      </c>
      <c r="L29" t="s">
        <v>47</v>
      </c>
      <c r="M29" t="b">
        <v>0</v>
      </c>
      <c r="N29" t="b">
        <v>1</v>
      </c>
      <c r="O29" t="b">
        <v>0</v>
      </c>
      <c r="P29" t="b">
        <v>1</v>
      </c>
      <c r="Q29" t="b">
        <v>0</v>
      </c>
      <c r="R29" t="b">
        <v>0</v>
      </c>
      <c r="S29" t="s">
        <v>44</v>
      </c>
      <c r="T29" t="s">
        <v>44</v>
      </c>
      <c r="U29" t="s">
        <v>44</v>
      </c>
      <c r="V29">
        <v>1</v>
      </c>
      <c r="W29" t="s">
        <v>44</v>
      </c>
      <c r="X29" t="s">
        <v>44</v>
      </c>
      <c r="Y29" t="s">
        <v>44</v>
      </c>
      <c r="Z29" t="s">
        <v>44</v>
      </c>
      <c r="AA29">
        <v>16</v>
      </c>
      <c r="AB29" t="s">
        <v>44</v>
      </c>
      <c r="AC29">
        <v>10000</v>
      </c>
      <c r="AD29" t="s">
        <v>148</v>
      </c>
      <c r="AE29" t="s">
        <v>149</v>
      </c>
      <c r="AF29" t="s">
        <v>150</v>
      </c>
      <c r="AG29" t="str">
        <f>CONCATENATE(Raw[[#This Row],[Method]],"-",Raw[[#This Row],[Length]])</f>
        <v>LinkedListFind-10000</v>
      </c>
      <c r="AH29">
        <f>_xlfn.NUMBERVALUE(Raw[[#This Row],[Duration Text]],".",",")</f>
        <v>26674.334200000001</v>
      </c>
      <c r="AI29" t="str">
        <f>LEFT(Raw[[#This Row],[Mean]],LEN(Raw[[#This Row],[Mean]])-3)</f>
        <v>26,674.3342</v>
      </c>
    </row>
    <row r="30" spans="1:35" x14ac:dyDescent="0.25">
      <c r="A30" t="s">
        <v>8</v>
      </c>
      <c r="B30" t="s">
        <v>52</v>
      </c>
      <c r="C30" t="b">
        <v>0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>
        <v>4095</v>
      </c>
      <c r="J30" t="s">
        <v>45</v>
      </c>
      <c r="K30" t="s">
        <v>46</v>
      </c>
      <c r="L30" t="s">
        <v>47</v>
      </c>
      <c r="M30" t="b">
        <v>0</v>
      </c>
      <c r="N30" t="b">
        <v>1</v>
      </c>
      <c r="O30" t="b">
        <v>0</v>
      </c>
      <c r="P30" t="b">
        <v>1</v>
      </c>
      <c r="Q30" t="b">
        <v>0</v>
      </c>
      <c r="R30" t="b">
        <v>0</v>
      </c>
      <c r="S30" t="s">
        <v>44</v>
      </c>
      <c r="T30" t="s">
        <v>44</v>
      </c>
      <c r="U30" t="s">
        <v>44</v>
      </c>
      <c r="V30">
        <v>1</v>
      </c>
      <c r="W30" t="s">
        <v>44</v>
      </c>
      <c r="X30" t="s">
        <v>44</v>
      </c>
      <c r="Y30" t="s">
        <v>44</v>
      </c>
      <c r="Z30" t="s">
        <v>44</v>
      </c>
      <c r="AA30">
        <v>16</v>
      </c>
      <c r="AB30" t="s">
        <v>44</v>
      </c>
      <c r="AC30">
        <v>100000</v>
      </c>
      <c r="AD30" t="s">
        <v>187</v>
      </c>
      <c r="AE30" t="s">
        <v>188</v>
      </c>
      <c r="AF30" t="s">
        <v>189</v>
      </c>
      <c r="AG30" t="str">
        <f>CONCATENATE(Raw[[#This Row],[Method]],"-",Raw[[#This Row],[Length]])</f>
        <v>LinkedListFind-100000</v>
      </c>
      <c r="AH30">
        <f>_xlfn.NUMBERVALUE(Raw[[#This Row],[Duration Text]],".",",")</f>
        <v>249913.69940000001</v>
      </c>
      <c r="AI30" t="str">
        <f>LEFT(Raw[[#This Row],[Mean]],LEN(Raw[[#This Row],[Mean]])-3)</f>
        <v>249,913.6994</v>
      </c>
    </row>
    <row r="31" spans="1:35" x14ac:dyDescent="0.25">
      <c r="A31" t="s">
        <v>8</v>
      </c>
      <c r="B31" t="s">
        <v>52</v>
      </c>
      <c r="C31" t="b">
        <v>0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>
        <v>4095</v>
      </c>
      <c r="J31" t="s">
        <v>45</v>
      </c>
      <c r="K31" t="s">
        <v>46</v>
      </c>
      <c r="L31" t="s">
        <v>47</v>
      </c>
      <c r="M31" t="b">
        <v>0</v>
      </c>
      <c r="N31" t="b">
        <v>1</v>
      </c>
      <c r="O31" t="b">
        <v>0</v>
      </c>
      <c r="P31" t="b">
        <v>1</v>
      </c>
      <c r="Q31" t="b">
        <v>0</v>
      </c>
      <c r="R31" t="b">
        <v>0</v>
      </c>
      <c r="S31" t="s">
        <v>44</v>
      </c>
      <c r="T31" t="s">
        <v>44</v>
      </c>
      <c r="U31" t="s">
        <v>44</v>
      </c>
      <c r="V31">
        <v>1</v>
      </c>
      <c r="W31" t="s">
        <v>44</v>
      </c>
      <c r="X31" t="s">
        <v>44</v>
      </c>
      <c r="Y31" t="s">
        <v>44</v>
      </c>
      <c r="Z31" t="s">
        <v>44</v>
      </c>
      <c r="AA31">
        <v>16</v>
      </c>
      <c r="AB31" t="s">
        <v>44</v>
      </c>
      <c r="AC31">
        <v>1000000</v>
      </c>
      <c r="AD31" t="s">
        <v>225</v>
      </c>
      <c r="AE31" t="s">
        <v>226</v>
      </c>
      <c r="AF31" t="s">
        <v>227</v>
      </c>
      <c r="AG31" t="str">
        <f>CONCATENATE(Raw[[#This Row],[Method]],"-",Raw[[#This Row],[Length]])</f>
        <v>LinkedListFind-1000000</v>
      </c>
      <c r="AH31">
        <f>_xlfn.NUMBERVALUE(Raw[[#This Row],[Duration Text]],".",",")</f>
        <v>4431185.6206</v>
      </c>
      <c r="AI31" t="str">
        <f>LEFT(Raw[[#This Row],[Mean]],LEN(Raw[[#This Row],[Mean]])-3)</f>
        <v>4,431,185.6206</v>
      </c>
    </row>
    <row r="32" spans="1:35" x14ac:dyDescent="0.25">
      <c r="A32" t="s">
        <v>7</v>
      </c>
      <c r="B32" t="s">
        <v>52</v>
      </c>
      <c r="C32" t="b">
        <v>0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>
        <v>4095</v>
      </c>
      <c r="J32" t="s">
        <v>45</v>
      </c>
      <c r="K32" t="s">
        <v>46</v>
      </c>
      <c r="L32" t="s">
        <v>47</v>
      </c>
      <c r="M32" t="b">
        <v>0</v>
      </c>
      <c r="N32" t="b">
        <v>1</v>
      </c>
      <c r="O32" t="b">
        <v>0</v>
      </c>
      <c r="P32" t="b">
        <v>1</v>
      </c>
      <c r="Q32" t="b">
        <v>0</v>
      </c>
      <c r="R32" t="b">
        <v>0</v>
      </c>
      <c r="S32" t="s">
        <v>44</v>
      </c>
      <c r="T32" t="s">
        <v>44</v>
      </c>
      <c r="U32" t="s">
        <v>44</v>
      </c>
      <c r="V32">
        <v>1</v>
      </c>
      <c r="W32" t="s">
        <v>44</v>
      </c>
      <c r="X32" t="s">
        <v>44</v>
      </c>
      <c r="Y32" t="s">
        <v>44</v>
      </c>
      <c r="Z32" t="s">
        <v>44</v>
      </c>
      <c r="AA32">
        <v>16</v>
      </c>
      <c r="AB32" t="s">
        <v>44</v>
      </c>
      <c r="AC32">
        <v>100</v>
      </c>
      <c r="AD32" t="s">
        <v>68</v>
      </c>
      <c r="AE32" t="s">
        <v>69</v>
      </c>
      <c r="AF32" t="s">
        <v>70</v>
      </c>
      <c r="AG32" t="str">
        <f>CONCATENATE(Raw[[#This Row],[Method]],"-",Raw[[#This Row],[Length]])</f>
        <v>ListBinarySearch-100</v>
      </c>
      <c r="AH32">
        <f>_xlfn.NUMBERVALUE(Raw[[#This Row],[Duration Text]],".",",")</f>
        <v>29.145</v>
      </c>
      <c r="AI32" t="str">
        <f>LEFT(Raw[[#This Row],[Mean]],LEN(Raw[[#This Row],[Mean]])-3)</f>
        <v>29.1450</v>
      </c>
    </row>
    <row r="33" spans="1:35" x14ac:dyDescent="0.25">
      <c r="A33" t="s">
        <v>7</v>
      </c>
      <c r="B33" t="s">
        <v>52</v>
      </c>
      <c r="C33" t="b">
        <v>0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>
        <v>4095</v>
      </c>
      <c r="J33" t="s">
        <v>45</v>
      </c>
      <c r="K33" t="s">
        <v>46</v>
      </c>
      <c r="L33" t="s">
        <v>47</v>
      </c>
      <c r="M33" t="b">
        <v>0</v>
      </c>
      <c r="N33" t="b">
        <v>1</v>
      </c>
      <c r="O33" t="b">
        <v>0</v>
      </c>
      <c r="P33" t="b">
        <v>1</v>
      </c>
      <c r="Q33" t="b">
        <v>0</v>
      </c>
      <c r="R33" t="b">
        <v>0</v>
      </c>
      <c r="S33" t="s">
        <v>44</v>
      </c>
      <c r="T33" t="s">
        <v>44</v>
      </c>
      <c r="U33" t="s">
        <v>44</v>
      </c>
      <c r="V33">
        <v>1</v>
      </c>
      <c r="W33" t="s">
        <v>44</v>
      </c>
      <c r="X33" t="s">
        <v>44</v>
      </c>
      <c r="Y33" t="s">
        <v>44</v>
      </c>
      <c r="Z33" t="s">
        <v>44</v>
      </c>
      <c r="AA33">
        <v>16</v>
      </c>
      <c r="AB33" t="s">
        <v>44</v>
      </c>
      <c r="AC33">
        <v>1000</v>
      </c>
      <c r="AD33" t="s">
        <v>107</v>
      </c>
      <c r="AE33" t="s">
        <v>108</v>
      </c>
      <c r="AF33" t="s">
        <v>109</v>
      </c>
      <c r="AG33" t="str">
        <f>CONCATENATE(Raw[[#This Row],[Method]],"-",Raw[[#This Row],[Length]])</f>
        <v>ListBinarySearch-1000</v>
      </c>
      <c r="AH33">
        <f>_xlfn.NUMBERVALUE(Raw[[#This Row],[Duration Text]],".",",")</f>
        <v>35.326500000000003</v>
      </c>
      <c r="AI33" t="str">
        <f>LEFT(Raw[[#This Row],[Mean]],LEN(Raw[[#This Row],[Mean]])-3)</f>
        <v>35.3265</v>
      </c>
    </row>
    <row r="34" spans="1:35" x14ac:dyDescent="0.25">
      <c r="A34" t="s">
        <v>7</v>
      </c>
      <c r="B34" t="s">
        <v>52</v>
      </c>
      <c r="C34" t="b">
        <v>0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>
        <v>4095</v>
      </c>
      <c r="J34" t="s">
        <v>45</v>
      </c>
      <c r="K34" t="s">
        <v>46</v>
      </c>
      <c r="L34" t="s">
        <v>47</v>
      </c>
      <c r="M34" t="b">
        <v>0</v>
      </c>
      <c r="N34" t="b">
        <v>1</v>
      </c>
      <c r="O34" t="b">
        <v>0</v>
      </c>
      <c r="P34" t="b">
        <v>1</v>
      </c>
      <c r="Q34" t="b">
        <v>0</v>
      </c>
      <c r="R34" t="b">
        <v>0</v>
      </c>
      <c r="S34" t="s">
        <v>44</v>
      </c>
      <c r="T34" t="s">
        <v>44</v>
      </c>
      <c r="U34" t="s">
        <v>44</v>
      </c>
      <c r="V34">
        <v>1</v>
      </c>
      <c r="W34" t="s">
        <v>44</v>
      </c>
      <c r="X34" t="s">
        <v>44</v>
      </c>
      <c r="Y34" t="s">
        <v>44</v>
      </c>
      <c r="Z34" t="s">
        <v>44</v>
      </c>
      <c r="AA34">
        <v>16</v>
      </c>
      <c r="AB34" t="s">
        <v>44</v>
      </c>
      <c r="AC34">
        <v>10000</v>
      </c>
      <c r="AD34" t="s">
        <v>145</v>
      </c>
      <c r="AE34" t="s">
        <v>146</v>
      </c>
      <c r="AF34" t="s">
        <v>147</v>
      </c>
      <c r="AG34" t="str">
        <f>CONCATENATE(Raw[[#This Row],[Method]],"-",Raw[[#This Row],[Length]])</f>
        <v>ListBinarySearch-10000</v>
      </c>
      <c r="AH34">
        <f>_xlfn.NUMBERVALUE(Raw[[#This Row],[Duration Text]],".",",")</f>
        <v>44.191899999999997</v>
      </c>
      <c r="AI34" t="str">
        <f>LEFT(Raw[[#This Row],[Mean]],LEN(Raw[[#This Row],[Mean]])-3)</f>
        <v>44.1919</v>
      </c>
    </row>
    <row r="35" spans="1:35" x14ac:dyDescent="0.25">
      <c r="A35" t="s">
        <v>7</v>
      </c>
      <c r="B35" t="s">
        <v>52</v>
      </c>
      <c r="C35" t="b">
        <v>0</v>
      </c>
      <c r="D35" t="s">
        <v>44</v>
      </c>
      <c r="E35" t="s">
        <v>44</v>
      </c>
      <c r="F35" t="s">
        <v>44</v>
      </c>
      <c r="G35" t="s">
        <v>44</v>
      </c>
      <c r="H35" t="s">
        <v>44</v>
      </c>
      <c r="I35">
        <v>4095</v>
      </c>
      <c r="J35" t="s">
        <v>45</v>
      </c>
      <c r="K35" t="s">
        <v>46</v>
      </c>
      <c r="L35" t="s">
        <v>47</v>
      </c>
      <c r="M35" t="b">
        <v>0</v>
      </c>
      <c r="N35" t="b">
        <v>1</v>
      </c>
      <c r="O35" t="b">
        <v>0</v>
      </c>
      <c r="P35" t="b">
        <v>1</v>
      </c>
      <c r="Q35" t="b">
        <v>0</v>
      </c>
      <c r="R35" t="b">
        <v>0</v>
      </c>
      <c r="S35" t="s">
        <v>44</v>
      </c>
      <c r="T35" t="s">
        <v>44</v>
      </c>
      <c r="U35" t="s">
        <v>44</v>
      </c>
      <c r="V35">
        <v>1</v>
      </c>
      <c r="W35" t="s">
        <v>44</v>
      </c>
      <c r="X35" t="s">
        <v>44</v>
      </c>
      <c r="Y35" t="s">
        <v>44</v>
      </c>
      <c r="Z35" t="s">
        <v>44</v>
      </c>
      <c r="AA35">
        <v>16</v>
      </c>
      <c r="AB35" t="s">
        <v>44</v>
      </c>
      <c r="AC35">
        <v>100000</v>
      </c>
      <c r="AD35" t="s">
        <v>184</v>
      </c>
      <c r="AE35" t="s">
        <v>185</v>
      </c>
      <c r="AF35" t="s">
        <v>186</v>
      </c>
      <c r="AG35" t="str">
        <f>CONCATENATE(Raw[[#This Row],[Method]],"-",Raw[[#This Row],[Length]])</f>
        <v>ListBinarySearch-100000</v>
      </c>
      <c r="AH35">
        <f>_xlfn.NUMBERVALUE(Raw[[#This Row],[Duration Text]],".",",")</f>
        <v>50.421999999999997</v>
      </c>
      <c r="AI35" t="str">
        <f>LEFT(Raw[[#This Row],[Mean]],LEN(Raw[[#This Row],[Mean]])-3)</f>
        <v>50.4220</v>
      </c>
    </row>
    <row r="36" spans="1:35" x14ac:dyDescent="0.25">
      <c r="A36" t="s">
        <v>7</v>
      </c>
      <c r="B36" t="s">
        <v>52</v>
      </c>
      <c r="C36" t="b">
        <v>0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>
        <v>4095</v>
      </c>
      <c r="J36" t="s">
        <v>45</v>
      </c>
      <c r="K36" t="s">
        <v>46</v>
      </c>
      <c r="L36" t="s">
        <v>47</v>
      </c>
      <c r="M36" t="b">
        <v>0</v>
      </c>
      <c r="N36" t="b">
        <v>1</v>
      </c>
      <c r="O36" t="b">
        <v>0</v>
      </c>
      <c r="P36" t="b">
        <v>1</v>
      </c>
      <c r="Q36" t="b">
        <v>0</v>
      </c>
      <c r="R36" t="b">
        <v>0</v>
      </c>
      <c r="S36" t="s">
        <v>44</v>
      </c>
      <c r="T36" t="s">
        <v>44</v>
      </c>
      <c r="U36" t="s">
        <v>44</v>
      </c>
      <c r="V36">
        <v>1</v>
      </c>
      <c r="W36" t="s">
        <v>44</v>
      </c>
      <c r="X36" t="s">
        <v>44</v>
      </c>
      <c r="Y36" t="s">
        <v>44</v>
      </c>
      <c r="Z36" t="s">
        <v>44</v>
      </c>
      <c r="AA36">
        <v>16</v>
      </c>
      <c r="AB36" t="s">
        <v>44</v>
      </c>
      <c r="AC36">
        <v>1000000</v>
      </c>
      <c r="AD36" t="s">
        <v>222</v>
      </c>
      <c r="AE36" t="s">
        <v>223</v>
      </c>
      <c r="AF36" t="s">
        <v>224</v>
      </c>
      <c r="AG36" t="str">
        <f>CONCATENATE(Raw[[#This Row],[Method]],"-",Raw[[#This Row],[Length]])</f>
        <v>ListBinarySearch-1000000</v>
      </c>
      <c r="AH36">
        <f>_xlfn.NUMBERVALUE(Raw[[#This Row],[Duration Text]],".",",")</f>
        <v>56.929299999999998</v>
      </c>
      <c r="AI36" t="str">
        <f>LEFT(Raw[[#This Row],[Mean]],LEN(Raw[[#This Row],[Mean]])-3)</f>
        <v>56.9293</v>
      </c>
    </row>
    <row r="37" spans="1:35" x14ac:dyDescent="0.25">
      <c r="A37" t="s">
        <v>4</v>
      </c>
      <c r="B37" t="s">
        <v>52</v>
      </c>
      <c r="C37" t="b">
        <v>0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>
        <v>4095</v>
      </c>
      <c r="J37" t="s">
        <v>45</v>
      </c>
      <c r="K37" t="s">
        <v>46</v>
      </c>
      <c r="L37" t="s">
        <v>47</v>
      </c>
      <c r="M37" t="b">
        <v>0</v>
      </c>
      <c r="N37" t="b">
        <v>1</v>
      </c>
      <c r="O37" t="b">
        <v>0</v>
      </c>
      <c r="P37" t="b">
        <v>1</v>
      </c>
      <c r="Q37" t="b">
        <v>0</v>
      </c>
      <c r="R37" t="b">
        <v>0</v>
      </c>
      <c r="S37" t="s">
        <v>44</v>
      </c>
      <c r="T37" t="s">
        <v>44</v>
      </c>
      <c r="U37" t="s">
        <v>44</v>
      </c>
      <c r="V37">
        <v>1</v>
      </c>
      <c r="W37" t="s">
        <v>44</v>
      </c>
      <c r="X37" t="s">
        <v>44</v>
      </c>
      <c r="Y37" t="s">
        <v>44</v>
      </c>
      <c r="Z37" t="s">
        <v>44</v>
      </c>
      <c r="AA37">
        <v>16</v>
      </c>
      <c r="AB37" t="s">
        <v>44</v>
      </c>
      <c r="AC37">
        <v>100</v>
      </c>
      <c r="AD37" t="s">
        <v>59</v>
      </c>
      <c r="AE37" t="s">
        <v>60</v>
      </c>
      <c r="AF37" t="s">
        <v>61</v>
      </c>
      <c r="AG37" t="str">
        <f>CONCATENATE(Raw[[#This Row],[Method]],"-",Raw[[#This Row],[Length]])</f>
        <v>ListFind-100</v>
      </c>
      <c r="AH37">
        <f>_xlfn.NUMBERVALUE(Raw[[#This Row],[Duration Text]],".",",")</f>
        <v>229.77279999999999</v>
      </c>
      <c r="AI37" t="str">
        <f>LEFT(Raw[[#This Row],[Mean]],LEN(Raw[[#This Row],[Mean]])-3)</f>
        <v>229.7728</v>
      </c>
    </row>
    <row r="38" spans="1:35" x14ac:dyDescent="0.25">
      <c r="A38" t="s">
        <v>4</v>
      </c>
      <c r="B38" t="s">
        <v>52</v>
      </c>
      <c r="C38" t="b">
        <v>0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>
        <v>4095</v>
      </c>
      <c r="J38" t="s">
        <v>45</v>
      </c>
      <c r="K38" t="s">
        <v>46</v>
      </c>
      <c r="L38" t="s">
        <v>47</v>
      </c>
      <c r="M38" t="b">
        <v>0</v>
      </c>
      <c r="N38" t="b">
        <v>1</v>
      </c>
      <c r="O38" t="b">
        <v>0</v>
      </c>
      <c r="P38" t="b">
        <v>1</v>
      </c>
      <c r="Q38" t="b">
        <v>0</v>
      </c>
      <c r="R38" t="b">
        <v>0</v>
      </c>
      <c r="S38" t="s">
        <v>44</v>
      </c>
      <c r="T38" t="s">
        <v>44</v>
      </c>
      <c r="U38" t="s">
        <v>44</v>
      </c>
      <c r="V38">
        <v>1</v>
      </c>
      <c r="W38" t="s">
        <v>44</v>
      </c>
      <c r="X38" t="s">
        <v>44</v>
      </c>
      <c r="Y38" t="s">
        <v>44</v>
      </c>
      <c r="Z38" t="s">
        <v>44</v>
      </c>
      <c r="AA38">
        <v>16</v>
      </c>
      <c r="AB38" t="s">
        <v>44</v>
      </c>
      <c r="AC38">
        <v>1000</v>
      </c>
      <c r="AD38" t="s">
        <v>98</v>
      </c>
      <c r="AE38" t="s">
        <v>99</v>
      </c>
      <c r="AF38" t="s">
        <v>100</v>
      </c>
      <c r="AG38" t="str">
        <f>CONCATENATE(Raw[[#This Row],[Method]],"-",Raw[[#This Row],[Length]])</f>
        <v>ListFind-1000</v>
      </c>
      <c r="AH38">
        <f>_xlfn.NUMBERVALUE(Raw[[#This Row],[Duration Text]],".",",")</f>
        <v>2134.1030000000001</v>
      </c>
      <c r="AI38" t="str">
        <f>LEFT(Raw[[#This Row],[Mean]],LEN(Raw[[#This Row],[Mean]])-3)</f>
        <v>2,134.1030</v>
      </c>
    </row>
    <row r="39" spans="1:35" x14ac:dyDescent="0.25">
      <c r="A39" t="s">
        <v>4</v>
      </c>
      <c r="B39" t="s">
        <v>52</v>
      </c>
      <c r="C39" t="b">
        <v>0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>
        <v>4095</v>
      </c>
      <c r="J39" t="s">
        <v>45</v>
      </c>
      <c r="K39" t="s">
        <v>46</v>
      </c>
      <c r="L39" t="s">
        <v>47</v>
      </c>
      <c r="M39" t="b">
        <v>0</v>
      </c>
      <c r="N39" t="b">
        <v>1</v>
      </c>
      <c r="O39" t="b">
        <v>0</v>
      </c>
      <c r="P39" t="b">
        <v>1</v>
      </c>
      <c r="Q39" t="b">
        <v>0</v>
      </c>
      <c r="R39" t="b">
        <v>0</v>
      </c>
      <c r="S39" t="s">
        <v>44</v>
      </c>
      <c r="T39" t="s">
        <v>44</v>
      </c>
      <c r="U39" t="s">
        <v>44</v>
      </c>
      <c r="V39">
        <v>1</v>
      </c>
      <c r="W39" t="s">
        <v>44</v>
      </c>
      <c r="X39" t="s">
        <v>44</v>
      </c>
      <c r="Y39" t="s">
        <v>44</v>
      </c>
      <c r="Z39" t="s">
        <v>44</v>
      </c>
      <c r="AA39">
        <v>16</v>
      </c>
      <c r="AB39" t="s">
        <v>44</v>
      </c>
      <c r="AC39">
        <v>10000</v>
      </c>
      <c r="AD39" t="s">
        <v>136</v>
      </c>
      <c r="AE39" t="s">
        <v>137</v>
      </c>
      <c r="AF39" t="s">
        <v>138</v>
      </c>
      <c r="AG39" t="str">
        <f>CONCATENATE(Raw[[#This Row],[Method]],"-",Raw[[#This Row],[Length]])</f>
        <v>ListFind-10000</v>
      </c>
      <c r="AH39">
        <f>_xlfn.NUMBERVALUE(Raw[[#This Row],[Duration Text]],".",",")</f>
        <v>21152.8217</v>
      </c>
      <c r="AI39" t="str">
        <f>LEFT(Raw[[#This Row],[Mean]],LEN(Raw[[#This Row],[Mean]])-3)</f>
        <v>21,152.8217</v>
      </c>
    </row>
    <row r="40" spans="1:35" x14ac:dyDescent="0.25">
      <c r="A40" t="s">
        <v>4</v>
      </c>
      <c r="B40" t="s">
        <v>52</v>
      </c>
      <c r="C40" t="b">
        <v>0</v>
      </c>
      <c r="D40" t="s">
        <v>44</v>
      </c>
      <c r="E40" t="s">
        <v>44</v>
      </c>
      <c r="F40" t="s">
        <v>44</v>
      </c>
      <c r="G40" t="s">
        <v>44</v>
      </c>
      <c r="H40" t="s">
        <v>44</v>
      </c>
      <c r="I40">
        <v>4095</v>
      </c>
      <c r="J40" t="s">
        <v>45</v>
      </c>
      <c r="K40" t="s">
        <v>46</v>
      </c>
      <c r="L40" t="s">
        <v>47</v>
      </c>
      <c r="M40" t="b">
        <v>0</v>
      </c>
      <c r="N40" t="b">
        <v>1</v>
      </c>
      <c r="O40" t="b">
        <v>0</v>
      </c>
      <c r="P40" t="b">
        <v>1</v>
      </c>
      <c r="Q40" t="b">
        <v>0</v>
      </c>
      <c r="R40" t="b">
        <v>0</v>
      </c>
      <c r="S40" t="s">
        <v>44</v>
      </c>
      <c r="T40" t="s">
        <v>44</v>
      </c>
      <c r="U40" t="s">
        <v>44</v>
      </c>
      <c r="V40">
        <v>1</v>
      </c>
      <c r="W40" t="s">
        <v>44</v>
      </c>
      <c r="X40" t="s">
        <v>44</v>
      </c>
      <c r="Y40" t="s">
        <v>44</v>
      </c>
      <c r="Z40" t="s">
        <v>44</v>
      </c>
      <c r="AA40">
        <v>16</v>
      </c>
      <c r="AB40" t="s">
        <v>44</v>
      </c>
      <c r="AC40">
        <v>100000</v>
      </c>
      <c r="AD40" t="s">
        <v>175</v>
      </c>
      <c r="AE40" t="s">
        <v>176</v>
      </c>
      <c r="AF40" t="s">
        <v>177</v>
      </c>
      <c r="AG40" t="str">
        <f>CONCATENATE(Raw[[#This Row],[Method]],"-",Raw[[#This Row],[Length]])</f>
        <v>ListFind-100000</v>
      </c>
      <c r="AH40">
        <f>_xlfn.NUMBERVALUE(Raw[[#This Row],[Duration Text]],".",",")</f>
        <v>210969.3559</v>
      </c>
      <c r="AI40" t="str">
        <f>LEFT(Raw[[#This Row],[Mean]],LEN(Raw[[#This Row],[Mean]])-3)</f>
        <v>210,969.3559</v>
      </c>
    </row>
    <row r="41" spans="1:35" x14ac:dyDescent="0.25">
      <c r="A41" t="s">
        <v>4</v>
      </c>
      <c r="B41" t="s">
        <v>52</v>
      </c>
      <c r="C41" t="b">
        <v>0</v>
      </c>
      <c r="D41" t="s">
        <v>44</v>
      </c>
      <c r="E41" t="s">
        <v>44</v>
      </c>
      <c r="F41" t="s">
        <v>44</v>
      </c>
      <c r="G41" t="s">
        <v>44</v>
      </c>
      <c r="H41" t="s">
        <v>44</v>
      </c>
      <c r="I41">
        <v>4095</v>
      </c>
      <c r="J41" t="s">
        <v>45</v>
      </c>
      <c r="K41" t="s">
        <v>46</v>
      </c>
      <c r="L41" t="s">
        <v>47</v>
      </c>
      <c r="M41" t="b">
        <v>0</v>
      </c>
      <c r="N41" t="b">
        <v>1</v>
      </c>
      <c r="O41" t="b">
        <v>0</v>
      </c>
      <c r="P41" t="b">
        <v>1</v>
      </c>
      <c r="Q41" t="b">
        <v>0</v>
      </c>
      <c r="R41" t="b">
        <v>0</v>
      </c>
      <c r="S41" t="s">
        <v>44</v>
      </c>
      <c r="T41" t="s">
        <v>44</v>
      </c>
      <c r="U41" t="s">
        <v>44</v>
      </c>
      <c r="V41">
        <v>1</v>
      </c>
      <c r="W41" t="s">
        <v>44</v>
      </c>
      <c r="X41" t="s">
        <v>44</v>
      </c>
      <c r="Y41" t="s">
        <v>44</v>
      </c>
      <c r="Z41" t="s">
        <v>44</v>
      </c>
      <c r="AA41">
        <v>16</v>
      </c>
      <c r="AB41" t="s">
        <v>44</v>
      </c>
      <c r="AC41">
        <v>1000000</v>
      </c>
      <c r="AD41" t="s">
        <v>213</v>
      </c>
      <c r="AE41" t="s">
        <v>214</v>
      </c>
      <c r="AF41" t="s">
        <v>215</v>
      </c>
      <c r="AG41" t="str">
        <f>CONCATENATE(Raw[[#This Row],[Method]],"-",Raw[[#This Row],[Length]])</f>
        <v>ListFind-1000000</v>
      </c>
      <c r="AH41">
        <f>_xlfn.NUMBERVALUE(Raw[[#This Row],[Duration Text]],".",",")</f>
        <v>2111015.4730000002</v>
      </c>
      <c r="AI41" t="str">
        <f>LEFT(Raw[[#This Row],[Mean]],LEN(Raw[[#This Row],[Mean]])-3)</f>
        <v>2,111,015.4730</v>
      </c>
    </row>
    <row r="42" spans="1:35" x14ac:dyDescent="0.25">
      <c r="A42" t="s">
        <v>5</v>
      </c>
      <c r="B42" t="s">
        <v>52</v>
      </c>
      <c r="C42" t="b">
        <v>0</v>
      </c>
      <c r="D42" t="s">
        <v>44</v>
      </c>
      <c r="E42" t="s">
        <v>44</v>
      </c>
      <c r="F42" t="s">
        <v>44</v>
      </c>
      <c r="G42" t="s">
        <v>44</v>
      </c>
      <c r="H42" t="s">
        <v>44</v>
      </c>
      <c r="I42">
        <v>4095</v>
      </c>
      <c r="J42" t="s">
        <v>45</v>
      </c>
      <c r="K42" t="s">
        <v>46</v>
      </c>
      <c r="L42" t="s">
        <v>47</v>
      </c>
      <c r="M42" t="b">
        <v>0</v>
      </c>
      <c r="N42" t="b">
        <v>1</v>
      </c>
      <c r="O42" t="b">
        <v>0</v>
      </c>
      <c r="P42" t="b">
        <v>1</v>
      </c>
      <c r="Q42" t="b">
        <v>0</v>
      </c>
      <c r="R42" t="b">
        <v>0</v>
      </c>
      <c r="S42" t="s">
        <v>44</v>
      </c>
      <c r="T42" t="s">
        <v>44</v>
      </c>
      <c r="U42" t="s">
        <v>44</v>
      </c>
      <c r="V42">
        <v>1</v>
      </c>
      <c r="W42" t="s">
        <v>44</v>
      </c>
      <c r="X42" t="s">
        <v>44</v>
      </c>
      <c r="Y42" t="s">
        <v>44</v>
      </c>
      <c r="Z42" t="s">
        <v>44</v>
      </c>
      <c r="AA42">
        <v>16</v>
      </c>
      <c r="AB42" t="s">
        <v>44</v>
      </c>
      <c r="AC42">
        <v>100</v>
      </c>
      <c r="AD42" t="s">
        <v>62</v>
      </c>
      <c r="AE42" t="s">
        <v>63</v>
      </c>
      <c r="AF42" t="s">
        <v>64</v>
      </c>
      <c r="AG42" t="str">
        <f>CONCATENATE(Raw[[#This Row],[Method]],"-",Raw[[#This Row],[Length]])</f>
        <v>ListForEachSearch-100</v>
      </c>
      <c r="AH42">
        <f>_xlfn.NUMBERVALUE(Raw[[#This Row],[Duration Text]],".",",")</f>
        <v>262.6848</v>
      </c>
      <c r="AI42" t="str">
        <f>LEFT(Raw[[#This Row],[Mean]],LEN(Raw[[#This Row],[Mean]])-3)</f>
        <v>262.6848</v>
      </c>
    </row>
    <row r="43" spans="1:35" x14ac:dyDescent="0.25">
      <c r="A43" t="s">
        <v>5</v>
      </c>
      <c r="B43" t="s">
        <v>52</v>
      </c>
      <c r="C43" t="b">
        <v>0</v>
      </c>
      <c r="D43" t="s">
        <v>44</v>
      </c>
      <c r="E43" t="s">
        <v>44</v>
      </c>
      <c r="F43" t="s">
        <v>44</v>
      </c>
      <c r="G43" t="s">
        <v>44</v>
      </c>
      <c r="H43" t="s">
        <v>44</v>
      </c>
      <c r="I43">
        <v>4095</v>
      </c>
      <c r="J43" t="s">
        <v>45</v>
      </c>
      <c r="K43" t="s">
        <v>46</v>
      </c>
      <c r="L43" t="s">
        <v>47</v>
      </c>
      <c r="M43" t="b">
        <v>0</v>
      </c>
      <c r="N43" t="b">
        <v>1</v>
      </c>
      <c r="O43" t="b">
        <v>0</v>
      </c>
      <c r="P43" t="b">
        <v>1</v>
      </c>
      <c r="Q43" t="b">
        <v>0</v>
      </c>
      <c r="R43" t="b">
        <v>0</v>
      </c>
      <c r="S43" t="s">
        <v>44</v>
      </c>
      <c r="T43" t="s">
        <v>44</v>
      </c>
      <c r="U43" t="s">
        <v>44</v>
      </c>
      <c r="V43">
        <v>1</v>
      </c>
      <c r="W43" t="s">
        <v>44</v>
      </c>
      <c r="X43" t="s">
        <v>44</v>
      </c>
      <c r="Y43" t="s">
        <v>44</v>
      </c>
      <c r="Z43" t="s">
        <v>44</v>
      </c>
      <c r="AA43">
        <v>16</v>
      </c>
      <c r="AB43" t="s">
        <v>44</v>
      </c>
      <c r="AC43">
        <v>1000</v>
      </c>
      <c r="AD43" t="s">
        <v>101</v>
      </c>
      <c r="AE43" t="s">
        <v>102</v>
      </c>
      <c r="AF43" t="s">
        <v>103</v>
      </c>
      <c r="AG43" t="str">
        <f>CONCATENATE(Raw[[#This Row],[Method]],"-",Raw[[#This Row],[Length]])</f>
        <v>ListForEachSearch-1000</v>
      </c>
      <c r="AH43">
        <f>_xlfn.NUMBERVALUE(Raw[[#This Row],[Duration Text]],".",",")</f>
        <v>2404.6662999999999</v>
      </c>
      <c r="AI43" t="str">
        <f>LEFT(Raw[[#This Row],[Mean]],LEN(Raw[[#This Row],[Mean]])-3)</f>
        <v>2,404.6663</v>
      </c>
    </row>
    <row r="44" spans="1:35" x14ac:dyDescent="0.25">
      <c r="A44" t="s">
        <v>5</v>
      </c>
      <c r="B44" t="s">
        <v>52</v>
      </c>
      <c r="C44" t="b">
        <v>0</v>
      </c>
      <c r="D44" t="s">
        <v>44</v>
      </c>
      <c r="E44" t="s">
        <v>44</v>
      </c>
      <c r="F44" t="s">
        <v>44</v>
      </c>
      <c r="G44" t="s">
        <v>44</v>
      </c>
      <c r="H44" t="s">
        <v>44</v>
      </c>
      <c r="I44">
        <v>4095</v>
      </c>
      <c r="J44" t="s">
        <v>45</v>
      </c>
      <c r="K44" t="s">
        <v>46</v>
      </c>
      <c r="L44" t="s">
        <v>47</v>
      </c>
      <c r="M44" t="b">
        <v>0</v>
      </c>
      <c r="N44" t="b">
        <v>1</v>
      </c>
      <c r="O44" t="b">
        <v>0</v>
      </c>
      <c r="P44" t="b">
        <v>1</v>
      </c>
      <c r="Q44" t="b">
        <v>0</v>
      </c>
      <c r="R44" t="b">
        <v>0</v>
      </c>
      <c r="S44" t="s">
        <v>44</v>
      </c>
      <c r="T44" t="s">
        <v>44</v>
      </c>
      <c r="U44" t="s">
        <v>44</v>
      </c>
      <c r="V44">
        <v>1</v>
      </c>
      <c r="W44" t="s">
        <v>44</v>
      </c>
      <c r="X44" t="s">
        <v>44</v>
      </c>
      <c r="Y44" t="s">
        <v>44</v>
      </c>
      <c r="Z44" t="s">
        <v>44</v>
      </c>
      <c r="AA44">
        <v>16</v>
      </c>
      <c r="AB44" t="s">
        <v>44</v>
      </c>
      <c r="AC44">
        <v>10000</v>
      </c>
      <c r="AD44" t="s">
        <v>139</v>
      </c>
      <c r="AE44" t="s">
        <v>140</v>
      </c>
      <c r="AF44" t="s">
        <v>141</v>
      </c>
      <c r="AG44" t="str">
        <f>CONCATENATE(Raw[[#This Row],[Method]],"-",Raw[[#This Row],[Length]])</f>
        <v>ListForEachSearch-10000</v>
      </c>
      <c r="AH44">
        <f>_xlfn.NUMBERVALUE(Raw[[#This Row],[Duration Text]],".",",")</f>
        <v>23983.387900000002</v>
      </c>
      <c r="AI44" t="str">
        <f>LEFT(Raw[[#This Row],[Mean]],LEN(Raw[[#This Row],[Mean]])-3)</f>
        <v>23,983.3879</v>
      </c>
    </row>
    <row r="45" spans="1:35" x14ac:dyDescent="0.25">
      <c r="A45" t="s">
        <v>5</v>
      </c>
      <c r="B45" t="s">
        <v>52</v>
      </c>
      <c r="C45" t="b">
        <v>0</v>
      </c>
      <c r="D45" t="s">
        <v>44</v>
      </c>
      <c r="E45" t="s">
        <v>44</v>
      </c>
      <c r="F45" t="s">
        <v>44</v>
      </c>
      <c r="G45" t="s">
        <v>44</v>
      </c>
      <c r="H45" t="s">
        <v>44</v>
      </c>
      <c r="I45">
        <v>4095</v>
      </c>
      <c r="J45" t="s">
        <v>45</v>
      </c>
      <c r="K45" t="s">
        <v>46</v>
      </c>
      <c r="L45" t="s">
        <v>47</v>
      </c>
      <c r="M45" t="b">
        <v>0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s">
        <v>44</v>
      </c>
      <c r="T45" t="s">
        <v>44</v>
      </c>
      <c r="U45" t="s">
        <v>44</v>
      </c>
      <c r="V45">
        <v>1</v>
      </c>
      <c r="W45" t="s">
        <v>44</v>
      </c>
      <c r="X45" t="s">
        <v>44</v>
      </c>
      <c r="Y45" t="s">
        <v>44</v>
      </c>
      <c r="Z45" t="s">
        <v>44</v>
      </c>
      <c r="AA45">
        <v>16</v>
      </c>
      <c r="AB45" t="s">
        <v>44</v>
      </c>
      <c r="AC45">
        <v>100000</v>
      </c>
      <c r="AD45" t="s">
        <v>178</v>
      </c>
      <c r="AE45" t="s">
        <v>179</v>
      </c>
      <c r="AF45" t="s">
        <v>180</v>
      </c>
      <c r="AG45" t="str">
        <f>CONCATENATE(Raw[[#This Row],[Method]],"-",Raw[[#This Row],[Length]])</f>
        <v>ListForEachSearch-100000</v>
      </c>
      <c r="AH45">
        <f>_xlfn.NUMBERVALUE(Raw[[#This Row],[Duration Text]],".",",")</f>
        <v>238696.05869999999</v>
      </c>
      <c r="AI45" t="str">
        <f>LEFT(Raw[[#This Row],[Mean]],LEN(Raw[[#This Row],[Mean]])-3)</f>
        <v>238,696.0587</v>
      </c>
    </row>
    <row r="46" spans="1:35" x14ac:dyDescent="0.25">
      <c r="A46" t="s">
        <v>5</v>
      </c>
      <c r="B46" t="s">
        <v>52</v>
      </c>
      <c r="C46" t="b">
        <v>0</v>
      </c>
      <c r="D46" t="s">
        <v>44</v>
      </c>
      <c r="E46" t="s">
        <v>44</v>
      </c>
      <c r="F46" t="s">
        <v>44</v>
      </c>
      <c r="G46" t="s">
        <v>44</v>
      </c>
      <c r="H46" t="s">
        <v>44</v>
      </c>
      <c r="I46">
        <v>4095</v>
      </c>
      <c r="J46" t="s">
        <v>45</v>
      </c>
      <c r="K46" t="s">
        <v>46</v>
      </c>
      <c r="L46" t="s">
        <v>47</v>
      </c>
      <c r="M46" t="b">
        <v>0</v>
      </c>
      <c r="N46" t="b">
        <v>1</v>
      </c>
      <c r="O46" t="b">
        <v>0</v>
      </c>
      <c r="P46" t="b">
        <v>1</v>
      </c>
      <c r="Q46" t="b">
        <v>0</v>
      </c>
      <c r="R46" t="b">
        <v>0</v>
      </c>
      <c r="S46" t="s">
        <v>44</v>
      </c>
      <c r="T46" t="s">
        <v>44</v>
      </c>
      <c r="U46" t="s">
        <v>44</v>
      </c>
      <c r="V46">
        <v>1</v>
      </c>
      <c r="W46" t="s">
        <v>44</v>
      </c>
      <c r="X46" t="s">
        <v>44</v>
      </c>
      <c r="Y46" t="s">
        <v>44</v>
      </c>
      <c r="Z46" t="s">
        <v>44</v>
      </c>
      <c r="AA46">
        <v>16</v>
      </c>
      <c r="AB46" t="s">
        <v>44</v>
      </c>
      <c r="AC46">
        <v>1000000</v>
      </c>
      <c r="AD46" t="s">
        <v>216</v>
      </c>
      <c r="AE46" t="s">
        <v>217</v>
      </c>
      <c r="AF46" t="s">
        <v>218</v>
      </c>
      <c r="AG46" t="str">
        <f>CONCATENATE(Raw[[#This Row],[Method]],"-",Raw[[#This Row],[Length]])</f>
        <v>ListForEachSearch-1000000</v>
      </c>
      <c r="AH46">
        <f>_xlfn.NUMBERVALUE(Raw[[#This Row],[Duration Text]],".",",")</f>
        <v>2391840.0931000002</v>
      </c>
      <c r="AI46" t="str">
        <f>LEFT(Raw[[#This Row],[Mean]],LEN(Raw[[#This Row],[Mean]])-3)</f>
        <v>2,391,840.0931</v>
      </c>
    </row>
    <row r="47" spans="1:35" x14ac:dyDescent="0.25">
      <c r="A47" t="s">
        <v>6</v>
      </c>
      <c r="B47" t="s">
        <v>52</v>
      </c>
      <c r="C47" t="b">
        <v>0</v>
      </c>
      <c r="D47" t="s">
        <v>44</v>
      </c>
      <c r="E47" t="s">
        <v>44</v>
      </c>
      <c r="F47" t="s">
        <v>44</v>
      </c>
      <c r="G47" t="s">
        <v>44</v>
      </c>
      <c r="H47" t="s">
        <v>44</v>
      </c>
      <c r="I47">
        <v>4095</v>
      </c>
      <c r="J47" t="s">
        <v>45</v>
      </c>
      <c r="K47" t="s">
        <v>46</v>
      </c>
      <c r="L47" t="s">
        <v>47</v>
      </c>
      <c r="M47" t="b">
        <v>0</v>
      </c>
      <c r="N47" t="b">
        <v>1</v>
      </c>
      <c r="O47" t="b">
        <v>0</v>
      </c>
      <c r="P47" t="b">
        <v>1</v>
      </c>
      <c r="Q47" t="b">
        <v>0</v>
      </c>
      <c r="R47" t="b">
        <v>0</v>
      </c>
      <c r="S47" t="s">
        <v>44</v>
      </c>
      <c r="T47" t="s">
        <v>44</v>
      </c>
      <c r="U47" t="s">
        <v>44</v>
      </c>
      <c r="V47">
        <v>1</v>
      </c>
      <c r="W47" t="s">
        <v>44</v>
      </c>
      <c r="X47" t="s">
        <v>44</v>
      </c>
      <c r="Y47" t="s">
        <v>44</v>
      </c>
      <c r="Z47" t="s">
        <v>44</v>
      </c>
      <c r="AA47">
        <v>16</v>
      </c>
      <c r="AB47" t="s">
        <v>44</v>
      </c>
      <c r="AC47">
        <v>100</v>
      </c>
      <c r="AD47" t="s">
        <v>65</v>
      </c>
      <c r="AE47" t="s">
        <v>66</v>
      </c>
      <c r="AF47" t="s">
        <v>67</v>
      </c>
      <c r="AG47" t="str">
        <f>CONCATENATE(Raw[[#This Row],[Method]],"-",Raw[[#This Row],[Length]])</f>
        <v>ListForSearch-100</v>
      </c>
      <c r="AH47">
        <f>_xlfn.NUMBERVALUE(Raw[[#This Row],[Duration Text]],".",",")</f>
        <v>152.1335</v>
      </c>
      <c r="AI47" t="str">
        <f>LEFT(Raw[[#This Row],[Mean]],LEN(Raw[[#This Row],[Mean]])-3)</f>
        <v>152.1335</v>
      </c>
    </row>
    <row r="48" spans="1:35" x14ac:dyDescent="0.25">
      <c r="A48" t="s">
        <v>6</v>
      </c>
      <c r="B48" t="s">
        <v>52</v>
      </c>
      <c r="C48" t="b">
        <v>0</v>
      </c>
      <c r="D48" t="s">
        <v>44</v>
      </c>
      <c r="E48" t="s">
        <v>44</v>
      </c>
      <c r="F48" t="s">
        <v>44</v>
      </c>
      <c r="G48" t="s">
        <v>44</v>
      </c>
      <c r="H48" t="s">
        <v>44</v>
      </c>
      <c r="I48">
        <v>4095</v>
      </c>
      <c r="J48" t="s">
        <v>45</v>
      </c>
      <c r="K48" t="s">
        <v>46</v>
      </c>
      <c r="L48" t="s">
        <v>47</v>
      </c>
      <c r="M48" t="b">
        <v>0</v>
      </c>
      <c r="N48" t="b">
        <v>1</v>
      </c>
      <c r="O48" t="b">
        <v>0</v>
      </c>
      <c r="P48" t="b">
        <v>1</v>
      </c>
      <c r="Q48" t="b">
        <v>0</v>
      </c>
      <c r="R48" t="b">
        <v>0</v>
      </c>
      <c r="S48" t="s">
        <v>44</v>
      </c>
      <c r="T48" t="s">
        <v>44</v>
      </c>
      <c r="U48" t="s">
        <v>44</v>
      </c>
      <c r="V48">
        <v>1</v>
      </c>
      <c r="W48" t="s">
        <v>44</v>
      </c>
      <c r="X48" t="s">
        <v>44</v>
      </c>
      <c r="Y48" t="s">
        <v>44</v>
      </c>
      <c r="Z48" t="s">
        <v>44</v>
      </c>
      <c r="AA48">
        <v>16</v>
      </c>
      <c r="AB48" t="s">
        <v>44</v>
      </c>
      <c r="AC48">
        <v>1000</v>
      </c>
      <c r="AD48" t="s">
        <v>104</v>
      </c>
      <c r="AE48" t="s">
        <v>105</v>
      </c>
      <c r="AF48" t="s">
        <v>106</v>
      </c>
      <c r="AG48" t="str">
        <f>CONCATENATE(Raw[[#This Row],[Method]],"-",Raw[[#This Row],[Length]])</f>
        <v>ListForSearch-1000</v>
      </c>
      <c r="AH48">
        <f>_xlfn.NUMBERVALUE(Raw[[#This Row],[Duration Text]],".",",")</f>
        <v>1441.0733</v>
      </c>
      <c r="AI48" t="str">
        <f>LEFT(Raw[[#This Row],[Mean]],LEN(Raw[[#This Row],[Mean]])-3)</f>
        <v>1,441.0733</v>
      </c>
    </row>
    <row r="49" spans="1:35" x14ac:dyDescent="0.25">
      <c r="A49" t="s">
        <v>6</v>
      </c>
      <c r="B49" t="s">
        <v>52</v>
      </c>
      <c r="C49" t="b">
        <v>0</v>
      </c>
      <c r="D49" t="s">
        <v>44</v>
      </c>
      <c r="E49" t="s">
        <v>44</v>
      </c>
      <c r="F49" t="s">
        <v>44</v>
      </c>
      <c r="G49" t="s">
        <v>44</v>
      </c>
      <c r="H49" t="s">
        <v>44</v>
      </c>
      <c r="I49">
        <v>4095</v>
      </c>
      <c r="J49" t="s">
        <v>45</v>
      </c>
      <c r="K49" t="s">
        <v>46</v>
      </c>
      <c r="L49" t="s">
        <v>47</v>
      </c>
      <c r="M49" t="b">
        <v>0</v>
      </c>
      <c r="N49" t="b">
        <v>1</v>
      </c>
      <c r="O49" t="b">
        <v>0</v>
      </c>
      <c r="P49" t="b">
        <v>1</v>
      </c>
      <c r="Q49" t="b">
        <v>0</v>
      </c>
      <c r="R49" t="b">
        <v>0</v>
      </c>
      <c r="S49" t="s">
        <v>44</v>
      </c>
      <c r="T49" t="s">
        <v>44</v>
      </c>
      <c r="U49" t="s">
        <v>44</v>
      </c>
      <c r="V49">
        <v>1</v>
      </c>
      <c r="W49" t="s">
        <v>44</v>
      </c>
      <c r="X49" t="s">
        <v>44</v>
      </c>
      <c r="Y49" t="s">
        <v>44</v>
      </c>
      <c r="Z49" t="s">
        <v>44</v>
      </c>
      <c r="AA49">
        <v>16</v>
      </c>
      <c r="AB49" t="s">
        <v>44</v>
      </c>
      <c r="AC49">
        <v>10000</v>
      </c>
      <c r="AD49" t="s">
        <v>142</v>
      </c>
      <c r="AE49" t="s">
        <v>143</v>
      </c>
      <c r="AF49" t="s">
        <v>144</v>
      </c>
      <c r="AG49" t="str">
        <f>CONCATENATE(Raw[[#This Row],[Method]],"-",Raw[[#This Row],[Length]])</f>
        <v>ListForSearch-10000</v>
      </c>
      <c r="AH49">
        <f>_xlfn.NUMBERVALUE(Raw[[#This Row],[Duration Text]],".",",")</f>
        <v>12702.566500000001</v>
      </c>
      <c r="AI49" t="str">
        <f>LEFT(Raw[[#This Row],[Mean]],LEN(Raw[[#This Row],[Mean]])-3)</f>
        <v>12,702.5665</v>
      </c>
    </row>
    <row r="50" spans="1:35" x14ac:dyDescent="0.25">
      <c r="A50" t="s">
        <v>6</v>
      </c>
      <c r="B50" t="s">
        <v>52</v>
      </c>
      <c r="C50" t="b">
        <v>0</v>
      </c>
      <c r="D50" t="s">
        <v>44</v>
      </c>
      <c r="E50" t="s">
        <v>44</v>
      </c>
      <c r="F50" t="s">
        <v>44</v>
      </c>
      <c r="G50" t="s">
        <v>44</v>
      </c>
      <c r="H50" t="s">
        <v>44</v>
      </c>
      <c r="I50">
        <v>4095</v>
      </c>
      <c r="J50" t="s">
        <v>45</v>
      </c>
      <c r="K50" t="s">
        <v>46</v>
      </c>
      <c r="L50" t="s">
        <v>47</v>
      </c>
      <c r="M50" t="b">
        <v>0</v>
      </c>
      <c r="N50" t="b">
        <v>1</v>
      </c>
      <c r="O50" t="b">
        <v>0</v>
      </c>
      <c r="P50" t="b">
        <v>1</v>
      </c>
      <c r="Q50" t="b">
        <v>0</v>
      </c>
      <c r="R50" t="b">
        <v>0</v>
      </c>
      <c r="S50" t="s">
        <v>44</v>
      </c>
      <c r="T50" t="s">
        <v>44</v>
      </c>
      <c r="U50" t="s">
        <v>44</v>
      </c>
      <c r="V50">
        <v>1</v>
      </c>
      <c r="W50" t="s">
        <v>44</v>
      </c>
      <c r="X50" t="s">
        <v>44</v>
      </c>
      <c r="Y50" t="s">
        <v>44</v>
      </c>
      <c r="Z50" t="s">
        <v>44</v>
      </c>
      <c r="AA50">
        <v>16</v>
      </c>
      <c r="AB50" t="s">
        <v>44</v>
      </c>
      <c r="AC50">
        <v>100000</v>
      </c>
      <c r="AD50" t="s">
        <v>181</v>
      </c>
      <c r="AE50" t="s">
        <v>182</v>
      </c>
      <c r="AF50" t="s">
        <v>183</v>
      </c>
      <c r="AG50" t="str">
        <f>CONCATENATE(Raw[[#This Row],[Method]],"-",Raw[[#This Row],[Length]])</f>
        <v>ListForSearch-100000</v>
      </c>
      <c r="AH50">
        <f>_xlfn.NUMBERVALUE(Raw[[#This Row],[Duration Text]],".",",")</f>
        <v>120521.8664</v>
      </c>
      <c r="AI50" t="str">
        <f>LEFT(Raw[[#This Row],[Mean]],LEN(Raw[[#This Row],[Mean]])-3)</f>
        <v>120,521.8664</v>
      </c>
    </row>
    <row r="51" spans="1:35" x14ac:dyDescent="0.25">
      <c r="A51" t="s">
        <v>6</v>
      </c>
      <c r="B51" t="s">
        <v>52</v>
      </c>
      <c r="C51" t="b">
        <v>0</v>
      </c>
      <c r="D51" t="s">
        <v>44</v>
      </c>
      <c r="E51" t="s">
        <v>44</v>
      </c>
      <c r="F51" t="s">
        <v>44</v>
      </c>
      <c r="G51" t="s">
        <v>44</v>
      </c>
      <c r="H51" t="s">
        <v>44</v>
      </c>
      <c r="I51">
        <v>4095</v>
      </c>
      <c r="J51" t="s">
        <v>45</v>
      </c>
      <c r="K51" t="s">
        <v>46</v>
      </c>
      <c r="L51" t="s">
        <v>47</v>
      </c>
      <c r="M51" t="b">
        <v>0</v>
      </c>
      <c r="N51" t="b">
        <v>1</v>
      </c>
      <c r="O51" t="b">
        <v>0</v>
      </c>
      <c r="P51" t="b">
        <v>1</v>
      </c>
      <c r="Q51" t="b">
        <v>0</v>
      </c>
      <c r="R51" t="b">
        <v>0</v>
      </c>
      <c r="S51" t="s">
        <v>44</v>
      </c>
      <c r="T51" t="s">
        <v>44</v>
      </c>
      <c r="U51" t="s">
        <v>44</v>
      </c>
      <c r="V51">
        <v>1</v>
      </c>
      <c r="W51" t="s">
        <v>44</v>
      </c>
      <c r="X51" t="s">
        <v>44</v>
      </c>
      <c r="Y51" t="s">
        <v>44</v>
      </c>
      <c r="Z51" t="s">
        <v>44</v>
      </c>
      <c r="AA51">
        <v>16</v>
      </c>
      <c r="AB51" t="s">
        <v>44</v>
      </c>
      <c r="AC51">
        <v>1000000</v>
      </c>
      <c r="AD51" t="s">
        <v>219</v>
      </c>
      <c r="AE51" t="s">
        <v>220</v>
      </c>
      <c r="AF51" t="s">
        <v>221</v>
      </c>
      <c r="AG51" t="str">
        <f>CONCATENATE(Raw[[#This Row],[Method]],"-",Raw[[#This Row],[Length]])</f>
        <v>ListForSearch-1000000</v>
      </c>
      <c r="AH51">
        <f>_xlfn.NUMBERVALUE(Raw[[#This Row],[Duration Text]],".",",")</f>
        <v>1180427.49</v>
      </c>
      <c r="AI51" t="str">
        <f>LEFT(Raw[[#This Row],[Mean]],LEN(Raw[[#This Row],[Mean]])-3)</f>
        <v>1,180,427.4900</v>
      </c>
    </row>
    <row r="52" spans="1:35" x14ac:dyDescent="0.25">
      <c r="A52" t="s">
        <v>12</v>
      </c>
      <c r="B52" t="s">
        <v>52</v>
      </c>
      <c r="C52" t="b">
        <v>0</v>
      </c>
      <c r="D52" t="s">
        <v>44</v>
      </c>
      <c r="E52" t="s">
        <v>44</v>
      </c>
      <c r="F52" t="s">
        <v>44</v>
      </c>
      <c r="G52" t="s">
        <v>44</v>
      </c>
      <c r="H52" t="s">
        <v>44</v>
      </c>
      <c r="I52">
        <v>4095</v>
      </c>
      <c r="J52" t="s">
        <v>45</v>
      </c>
      <c r="K52" t="s">
        <v>46</v>
      </c>
      <c r="L52" t="s">
        <v>47</v>
      </c>
      <c r="M52" t="b">
        <v>0</v>
      </c>
      <c r="N52" t="b">
        <v>1</v>
      </c>
      <c r="O52" t="b">
        <v>0</v>
      </c>
      <c r="P52" t="b">
        <v>1</v>
      </c>
      <c r="Q52" t="b">
        <v>0</v>
      </c>
      <c r="R52" t="b">
        <v>0</v>
      </c>
      <c r="S52" t="s">
        <v>44</v>
      </c>
      <c r="T52" t="s">
        <v>44</v>
      </c>
      <c r="U52" t="s">
        <v>44</v>
      </c>
      <c r="V52">
        <v>1</v>
      </c>
      <c r="W52" t="s">
        <v>44</v>
      </c>
      <c r="X52" t="s">
        <v>44</v>
      </c>
      <c r="Y52" t="s">
        <v>44</v>
      </c>
      <c r="Z52" t="s">
        <v>44</v>
      </c>
      <c r="AA52">
        <v>16</v>
      </c>
      <c r="AB52" t="s">
        <v>44</v>
      </c>
      <c r="AC52">
        <v>100</v>
      </c>
      <c r="AD52" t="s">
        <v>83</v>
      </c>
      <c r="AE52" t="s">
        <v>84</v>
      </c>
      <c r="AF52" t="s">
        <v>85</v>
      </c>
      <c r="AG52" t="str">
        <f>CONCATENATE(Raw[[#This Row],[Method]],"-",Raw[[#This Row],[Length]])</f>
        <v>SortedDictionaryContainsKey-100</v>
      </c>
      <c r="AH52">
        <f>_xlfn.NUMBERVALUE(Raw[[#This Row],[Duration Text]],".",",")</f>
        <v>51.464500000000001</v>
      </c>
      <c r="AI52" t="str">
        <f>LEFT(Raw[[#This Row],[Mean]],LEN(Raw[[#This Row],[Mean]])-3)</f>
        <v>51.4645</v>
      </c>
    </row>
    <row r="53" spans="1:35" x14ac:dyDescent="0.25">
      <c r="A53" t="s">
        <v>12</v>
      </c>
      <c r="B53" t="s">
        <v>52</v>
      </c>
      <c r="C53" t="b">
        <v>0</v>
      </c>
      <c r="D53" t="s">
        <v>44</v>
      </c>
      <c r="E53" t="s">
        <v>44</v>
      </c>
      <c r="F53" t="s">
        <v>44</v>
      </c>
      <c r="G53" t="s">
        <v>44</v>
      </c>
      <c r="H53" t="s">
        <v>44</v>
      </c>
      <c r="I53">
        <v>4095</v>
      </c>
      <c r="J53" t="s">
        <v>45</v>
      </c>
      <c r="K53" t="s">
        <v>46</v>
      </c>
      <c r="L53" t="s">
        <v>47</v>
      </c>
      <c r="M53" t="b">
        <v>0</v>
      </c>
      <c r="N53" t="b">
        <v>1</v>
      </c>
      <c r="O53" t="b">
        <v>0</v>
      </c>
      <c r="P53" t="b">
        <v>1</v>
      </c>
      <c r="Q53" t="b">
        <v>0</v>
      </c>
      <c r="R53" t="b">
        <v>0</v>
      </c>
      <c r="S53" t="s">
        <v>44</v>
      </c>
      <c r="T53" t="s">
        <v>44</v>
      </c>
      <c r="U53" t="s">
        <v>44</v>
      </c>
      <c r="V53">
        <v>1</v>
      </c>
      <c r="W53" t="s">
        <v>44</v>
      </c>
      <c r="X53" t="s">
        <v>44</v>
      </c>
      <c r="Y53" t="s">
        <v>44</v>
      </c>
      <c r="Z53" t="s">
        <v>44</v>
      </c>
      <c r="AA53">
        <v>16</v>
      </c>
      <c r="AB53" t="s">
        <v>44</v>
      </c>
      <c r="AC53">
        <v>1000</v>
      </c>
      <c r="AD53" t="s">
        <v>121</v>
      </c>
      <c r="AE53" t="s">
        <v>122</v>
      </c>
      <c r="AF53" t="s">
        <v>123</v>
      </c>
      <c r="AG53" t="str">
        <f>CONCATENATE(Raw[[#This Row],[Method]],"-",Raw[[#This Row],[Length]])</f>
        <v>SortedDictionaryContainsKey-1000</v>
      </c>
      <c r="AH53">
        <f>_xlfn.NUMBERVALUE(Raw[[#This Row],[Duration Text]],".",",")</f>
        <v>102.2851</v>
      </c>
      <c r="AI53" t="str">
        <f>LEFT(Raw[[#This Row],[Mean]],LEN(Raw[[#This Row],[Mean]])-3)</f>
        <v>102.2851</v>
      </c>
    </row>
    <row r="54" spans="1:35" x14ac:dyDescent="0.25">
      <c r="A54" t="s">
        <v>12</v>
      </c>
      <c r="B54" t="s">
        <v>52</v>
      </c>
      <c r="C54" t="b">
        <v>0</v>
      </c>
      <c r="D54" t="s">
        <v>44</v>
      </c>
      <c r="E54" t="s">
        <v>44</v>
      </c>
      <c r="F54" t="s">
        <v>44</v>
      </c>
      <c r="G54" t="s">
        <v>44</v>
      </c>
      <c r="H54" t="s">
        <v>44</v>
      </c>
      <c r="I54">
        <v>4095</v>
      </c>
      <c r="J54" t="s">
        <v>45</v>
      </c>
      <c r="K54" t="s">
        <v>46</v>
      </c>
      <c r="L54" t="s">
        <v>47</v>
      </c>
      <c r="M54" t="b">
        <v>0</v>
      </c>
      <c r="N54" t="b">
        <v>1</v>
      </c>
      <c r="O54" t="b">
        <v>0</v>
      </c>
      <c r="P54" t="b">
        <v>1</v>
      </c>
      <c r="Q54" t="b">
        <v>0</v>
      </c>
      <c r="R54" t="b">
        <v>0</v>
      </c>
      <c r="S54" t="s">
        <v>44</v>
      </c>
      <c r="T54" t="s">
        <v>44</v>
      </c>
      <c r="U54" t="s">
        <v>44</v>
      </c>
      <c r="V54">
        <v>1</v>
      </c>
      <c r="W54" t="s">
        <v>44</v>
      </c>
      <c r="X54" t="s">
        <v>44</v>
      </c>
      <c r="Y54" t="s">
        <v>44</v>
      </c>
      <c r="Z54" t="s">
        <v>44</v>
      </c>
      <c r="AA54">
        <v>16</v>
      </c>
      <c r="AB54" t="s">
        <v>44</v>
      </c>
      <c r="AC54">
        <v>10000</v>
      </c>
      <c r="AD54" t="s">
        <v>160</v>
      </c>
      <c r="AE54" t="s">
        <v>161</v>
      </c>
      <c r="AF54" t="s">
        <v>162</v>
      </c>
      <c r="AG54" t="str">
        <f>CONCATENATE(Raw[[#This Row],[Method]],"-",Raw[[#This Row],[Length]])</f>
        <v>SortedDictionaryContainsKey-10000</v>
      </c>
      <c r="AH54">
        <f>_xlfn.NUMBERVALUE(Raw[[#This Row],[Duration Text]],".",",")</f>
        <v>122.8942</v>
      </c>
      <c r="AI54" t="str">
        <f>LEFT(Raw[[#This Row],[Mean]],LEN(Raw[[#This Row],[Mean]])-3)</f>
        <v>122.8942</v>
      </c>
    </row>
    <row r="55" spans="1:35" x14ac:dyDescent="0.25">
      <c r="A55" t="s">
        <v>12</v>
      </c>
      <c r="B55" t="s">
        <v>52</v>
      </c>
      <c r="C55" t="b">
        <v>0</v>
      </c>
      <c r="D55" t="s">
        <v>44</v>
      </c>
      <c r="E55" t="s">
        <v>44</v>
      </c>
      <c r="F55" t="s">
        <v>44</v>
      </c>
      <c r="G55" t="s">
        <v>44</v>
      </c>
      <c r="H55" t="s">
        <v>44</v>
      </c>
      <c r="I55">
        <v>4095</v>
      </c>
      <c r="J55" t="s">
        <v>45</v>
      </c>
      <c r="K55" t="s">
        <v>46</v>
      </c>
      <c r="L55" t="s">
        <v>47</v>
      </c>
      <c r="M55" t="b">
        <v>0</v>
      </c>
      <c r="N55" t="b">
        <v>1</v>
      </c>
      <c r="O55" t="b">
        <v>0</v>
      </c>
      <c r="P55" t="b">
        <v>1</v>
      </c>
      <c r="Q55" t="b">
        <v>0</v>
      </c>
      <c r="R55" t="b">
        <v>0</v>
      </c>
      <c r="S55" t="s">
        <v>44</v>
      </c>
      <c r="T55" t="s">
        <v>44</v>
      </c>
      <c r="U55" t="s">
        <v>44</v>
      </c>
      <c r="V55">
        <v>1</v>
      </c>
      <c r="W55" t="s">
        <v>44</v>
      </c>
      <c r="X55" t="s">
        <v>44</v>
      </c>
      <c r="Y55" t="s">
        <v>44</v>
      </c>
      <c r="Z55" t="s">
        <v>44</v>
      </c>
      <c r="AA55">
        <v>16</v>
      </c>
      <c r="AB55" t="s">
        <v>44</v>
      </c>
      <c r="AC55">
        <v>100000</v>
      </c>
      <c r="AD55" t="s">
        <v>199</v>
      </c>
      <c r="AE55" t="s">
        <v>200</v>
      </c>
      <c r="AF55" t="s">
        <v>201</v>
      </c>
      <c r="AG55" t="str">
        <f>CONCATENATE(Raw[[#This Row],[Method]],"-",Raw[[#This Row],[Length]])</f>
        <v>SortedDictionaryContainsKey-100000</v>
      </c>
      <c r="AH55">
        <f>_xlfn.NUMBERVALUE(Raw[[#This Row],[Duration Text]],".",",")</f>
        <v>150.17529999999999</v>
      </c>
      <c r="AI55" t="str">
        <f>LEFT(Raw[[#This Row],[Mean]],LEN(Raw[[#This Row],[Mean]])-3)</f>
        <v>150.1753</v>
      </c>
    </row>
    <row r="56" spans="1:35" x14ac:dyDescent="0.25">
      <c r="A56" t="s">
        <v>12</v>
      </c>
      <c r="B56" t="s">
        <v>52</v>
      </c>
      <c r="C56" t="b">
        <v>0</v>
      </c>
      <c r="D56" t="s">
        <v>44</v>
      </c>
      <c r="E56" t="s">
        <v>44</v>
      </c>
      <c r="F56" t="s">
        <v>44</v>
      </c>
      <c r="G56" t="s">
        <v>44</v>
      </c>
      <c r="H56" t="s">
        <v>44</v>
      </c>
      <c r="I56">
        <v>4095</v>
      </c>
      <c r="J56" t="s">
        <v>45</v>
      </c>
      <c r="K56" t="s">
        <v>46</v>
      </c>
      <c r="L56" t="s">
        <v>47</v>
      </c>
      <c r="M56" t="b">
        <v>0</v>
      </c>
      <c r="N56" t="b">
        <v>1</v>
      </c>
      <c r="O56" t="b">
        <v>0</v>
      </c>
      <c r="P56" t="b">
        <v>1</v>
      </c>
      <c r="Q56" t="b">
        <v>0</v>
      </c>
      <c r="R56" t="b">
        <v>0</v>
      </c>
      <c r="S56" t="s">
        <v>44</v>
      </c>
      <c r="T56" t="s">
        <v>44</v>
      </c>
      <c r="U56" t="s">
        <v>44</v>
      </c>
      <c r="V56">
        <v>1</v>
      </c>
      <c r="W56" t="s">
        <v>44</v>
      </c>
      <c r="X56" t="s">
        <v>44</v>
      </c>
      <c r="Y56" t="s">
        <v>44</v>
      </c>
      <c r="Z56" t="s">
        <v>44</v>
      </c>
      <c r="AA56">
        <v>16</v>
      </c>
      <c r="AB56" t="s">
        <v>44</v>
      </c>
      <c r="AC56">
        <v>1000000</v>
      </c>
      <c r="AD56" t="s">
        <v>237</v>
      </c>
      <c r="AE56" t="s">
        <v>238</v>
      </c>
      <c r="AF56" t="s">
        <v>239</v>
      </c>
      <c r="AG56" t="str">
        <f>CONCATENATE(Raw[[#This Row],[Method]],"-",Raw[[#This Row],[Length]])</f>
        <v>SortedDictionaryContainsKey-1000000</v>
      </c>
      <c r="AH56">
        <f>_xlfn.NUMBERVALUE(Raw[[#This Row],[Duration Text]],".",",")</f>
        <v>177.67400000000001</v>
      </c>
      <c r="AI56" t="str">
        <f>LEFT(Raw[[#This Row],[Mean]],LEN(Raw[[#This Row],[Mean]])-3)</f>
        <v>177.6740</v>
      </c>
    </row>
    <row r="57" spans="1:35" x14ac:dyDescent="0.25">
      <c r="A57" t="s">
        <v>13</v>
      </c>
      <c r="B57" t="s">
        <v>52</v>
      </c>
      <c r="C57" t="b">
        <v>0</v>
      </c>
      <c r="D57" t="s">
        <v>44</v>
      </c>
      <c r="E57" t="s">
        <v>44</v>
      </c>
      <c r="F57" t="s">
        <v>44</v>
      </c>
      <c r="G57" t="s">
        <v>44</v>
      </c>
      <c r="H57" t="s">
        <v>44</v>
      </c>
      <c r="I57">
        <v>4095</v>
      </c>
      <c r="J57" t="s">
        <v>45</v>
      </c>
      <c r="K57" t="s">
        <v>46</v>
      </c>
      <c r="L57" t="s">
        <v>47</v>
      </c>
      <c r="M57" t="b">
        <v>0</v>
      </c>
      <c r="N57" t="b">
        <v>1</v>
      </c>
      <c r="O57" t="b">
        <v>0</v>
      </c>
      <c r="P57" t="b">
        <v>1</v>
      </c>
      <c r="Q57" t="b">
        <v>0</v>
      </c>
      <c r="R57" t="b">
        <v>0</v>
      </c>
      <c r="S57" t="s">
        <v>44</v>
      </c>
      <c r="T57" t="s">
        <v>44</v>
      </c>
      <c r="U57" t="s">
        <v>44</v>
      </c>
      <c r="V57">
        <v>1</v>
      </c>
      <c r="W57" t="s">
        <v>44</v>
      </c>
      <c r="X57" t="s">
        <v>44</v>
      </c>
      <c r="Y57" t="s">
        <v>44</v>
      </c>
      <c r="Z57" t="s">
        <v>44</v>
      </c>
      <c r="AA57">
        <v>16</v>
      </c>
      <c r="AB57" t="s">
        <v>44</v>
      </c>
      <c r="AC57">
        <v>100</v>
      </c>
      <c r="AD57" t="s">
        <v>86</v>
      </c>
      <c r="AE57" t="s">
        <v>87</v>
      </c>
      <c r="AF57" t="s">
        <v>88</v>
      </c>
      <c r="AG57" t="str">
        <f>CONCATENATE(Raw[[#This Row],[Method]],"-",Raw[[#This Row],[Length]])</f>
        <v>SortedDictionaryContainsValue-100</v>
      </c>
      <c r="AH57">
        <f>_xlfn.NUMBERVALUE(Raw[[#This Row],[Duration Text]],".",",")</f>
        <v>1626.8793000000001</v>
      </c>
      <c r="AI57" t="str">
        <f>LEFT(Raw[[#This Row],[Mean]],LEN(Raw[[#This Row],[Mean]])-3)</f>
        <v>1,626.8793</v>
      </c>
    </row>
    <row r="58" spans="1:35" x14ac:dyDescent="0.25">
      <c r="A58" t="s">
        <v>13</v>
      </c>
      <c r="B58" t="s">
        <v>52</v>
      </c>
      <c r="C58" t="b">
        <v>0</v>
      </c>
      <c r="D58" t="s">
        <v>44</v>
      </c>
      <c r="E58" t="s">
        <v>44</v>
      </c>
      <c r="F58" t="s">
        <v>44</v>
      </c>
      <c r="G58" t="s">
        <v>44</v>
      </c>
      <c r="H58" t="s">
        <v>44</v>
      </c>
      <c r="I58">
        <v>4095</v>
      </c>
      <c r="J58" t="s">
        <v>45</v>
      </c>
      <c r="K58" t="s">
        <v>46</v>
      </c>
      <c r="L58" t="s">
        <v>47</v>
      </c>
      <c r="M58" t="b">
        <v>0</v>
      </c>
      <c r="N58" t="b">
        <v>1</v>
      </c>
      <c r="O58" t="b">
        <v>0</v>
      </c>
      <c r="P58" t="b">
        <v>1</v>
      </c>
      <c r="Q58" t="b">
        <v>0</v>
      </c>
      <c r="R58" t="b">
        <v>0</v>
      </c>
      <c r="S58" t="s">
        <v>44</v>
      </c>
      <c r="T58" t="s">
        <v>44</v>
      </c>
      <c r="U58" t="s">
        <v>44</v>
      </c>
      <c r="V58">
        <v>1</v>
      </c>
      <c r="W58" t="s">
        <v>44</v>
      </c>
      <c r="X58" t="s">
        <v>44</v>
      </c>
      <c r="Y58" t="s">
        <v>44</v>
      </c>
      <c r="Z58" t="s">
        <v>44</v>
      </c>
      <c r="AA58">
        <v>16</v>
      </c>
      <c r="AB58" t="s">
        <v>44</v>
      </c>
      <c r="AC58">
        <v>1000</v>
      </c>
      <c r="AD58" t="s">
        <v>124</v>
      </c>
      <c r="AE58" t="s">
        <v>125</v>
      </c>
      <c r="AF58" t="s">
        <v>126</v>
      </c>
      <c r="AG58" t="str">
        <f>CONCATENATE(Raw[[#This Row],[Method]],"-",Raw[[#This Row],[Length]])</f>
        <v>SortedDictionaryContainsValue-1000</v>
      </c>
      <c r="AH58">
        <f>_xlfn.NUMBERVALUE(Raw[[#This Row],[Duration Text]],".",",")</f>
        <v>15889.842000000001</v>
      </c>
      <c r="AI58" t="str">
        <f>LEFT(Raw[[#This Row],[Mean]],LEN(Raw[[#This Row],[Mean]])-3)</f>
        <v>15,889.8420</v>
      </c>
    </row>
    <row r="59" spans="1:35" x14ac:dyDescent="0.25">
      <c r="A59" t="s">
        <v>13</v>
      </c>
      <c r="B59" t="s">
        <v>52</v>
      </c>
      <c r="C59" t="b">
        <v>0</v>
      </c>
      <c r="D59" t="s">
        <v>44</v>
      </c>
      <c r="E59" t="s">
        <v>44</v>
      </c>
      <c r="F59" t="s">
        <v>44</v>
      </c>
      <c r="G59" t="s">
        <v>44</v>
      </c>
      <c r="H59" t="s">
        <v>44</v>
      </c>
      <c r="I59">
        <v>4095</v>
      </c>
      <c r="J59" t="s">
        <v>45</v>
      </c>
      <c r="K59" t="s">
        <v>46</v>
      </c>
      <c r="L59" t="s">
        <v>47</v>
      </c>
      <c r="M59" t="b">
        <v>0</v>
      </c>
      <c r="N59" t="b">
        <v>1</v>
      </c>
      <c r="O59" t="b">
        <v>0</v>
      </c>
      <c r="P59" t="b">
        <v>1</v>
      </c>
      <c r="Q59" t="b">
        <v>0</v>
      </c>
      <c r="R59" t="b">
        <v>0</v>
      </c>
      <c r="S59" t="s">
        <v>44</v>
      </c>
      <c r="T59" t="s">
        <v>44</v>
      </c>
      <c r="U59" t="s">
        <v>44</v>
      </c>
      <c r="V59">
        <v>1</v>
      </c>
      <c r="W59" t="s">
        <v>44</v>
      </c>
      <c r="X59" t="s">
        <v>44</v>
      </c>
      <c r="Y59" t="s">
        <v>44</v>
      </c>
      <c r="Z59" t="s">
        <v>44</v>
      </c>
      <c r="AA59">
        <v>16</v>
      </c>
      <c r="AB59" t="s">
        <v>44</v>
      </c>
      <c r="AC59">
        <v>10000</v>
      </c>
      <c r="AD59" t="s">
        <v>163</v>
      </c>
      <c r="AE59" t="s">
        <v>164</v>
      </c>
      <c r="AF59" t="s">
        <v>165</v>
      </c>
      <c r="AG59" t="str">
        <f>CONCATENATE(Raw[[#This Row],[Method]],"-",Raw[[#This Row],[Length]])</f>
        <v>SortedDictionaryContainsValue-10000</v>
      </c>
      <c r="AH59">
        <f>_xlfn.NUMBERVALUE(Raw[[#This Row],[Duration Text]],".",",")</f>
        <v>171157.25630000001</v>
      </c>
      <c r="AI59" t="str">
        <f>LEFT(Raw[[#This Row],[Mean]],LEN(Raw[[#This Row],[Mean]])-3)</f>
        <v>171,157.2563</v>
      </c>
    </row>
    <row r="60" spans="1:35" x14ac:dyDescent="0.25">
      <c r="A60" t="s">
        <v>13</v>
      </c>
      <c r="B60" t="s">
        <v>52</v>
      </c>
      <c r="C60" t="b">
        <v>0</v>
      </c>
      <c r="D60" t="s">
        <v>44</v>
      </c>
      <c r="E60" t="s">
        <v>44</v>
      </c>
      <c r="F60" t="s">
        <v>44</v>
      </c>
      <c r="G60" t="s">
        <v>44</v>
      </c>
      <c r="H60" t="s">
        <v>44</v>
      </c>
      <c r="I60">
        <v>4095</v>
      </c>
      <c r="J60" t="s">
        <v>45</v>
      </c>
      <c r="K60" t="s">
        <v>46</v>
      </c>
      <c r="L60" t="s">
        <v>47</v>
      </c>
      <c r="M60" t="b">
        <v>0</v>
      </c>
      <c r="N60" t="b">
        <v>1</v>
      </c>
      <c r="O60" t="b">
        <v>0</v>
      </c>
      <c r="P60" t="b">
        <v>1</v>
      </c>
      <c r="Q60" t="b">
        <v>0</v>
      </c>
      <c r="R60" t="b">
        <v>0</v>
      </c>
      <c r="S60" t="s">
        <v>44</v>
      </c>
      <c r="T60" t="s">
        <v>44</v>
      </c>
      <c r="U60" t="s">
        <v>44</v>
      </c>
      <c r="V60">
        <v>1</v>
      </c>
      <c r="W60" t="s">
        <v>44</v>
      </c>
      <c r="X60" t="s">
        <v>44</v>
      </c>
      <c r="Y60" t="s">
        <v>44</v>
      </c>
      <c r="Z60" t="s">
        <v>44</v>
      </c>
      <c r="AA60">
        <v>16</v>
      </c>
      <c r="AB60" t="s">
        <v>44</v>
      </c>
      <c r="AC60">
        <v>100000</v>
      </c>
      <c r="AD60" t="s">
        <v>202</v>
      </c>
      <c r="AE60" t="s">
        <v>203</v>
      </c>
      <c r="AF60" t="s">
        <v>204</v>
      </c>
      <c r="AG60" t="str">
        <f>CONCATENATE(Raw[[#This Row],[Method]],"-",Raw[[#This Row],[Length]])</f>
        <v>SortedDictionaryContainsValue-100000</v>
      </c>
      <c r="AH60">
        <f>_xlfn.NUMBERVALUE(Raw[[#This Row],[Duration Text]],".",",")</f>
        <v>1708739.2242000001</v>
      </c>
      <c r="AI60" t="str">
        <f>LEFT(Raw[[#This Row],[Mean]],LEN(Raw[[#This Row],[Mean]])-3)</f>
        <v>1,708,739.2242</v>
      </c>
    </row>
    <row r="61" spans="1:35" x14ac:dyDescent="0.25">
      <c r="A61" t="s">
        <v>13</v>
      </c>
      <c r="B61" t="s">
        <v>52</v>
      </c>
      <c r="C61" t="b">
        <v>0</v>
      </c>
      <c r="D61" t="s">
        <v>44</v>
      </c>
      <c r="E61" t="s">
        <v>44</v>
      </c>
      <c r="F61" t="s">
        <v>44</v>
      </c>
      <c r="G61" t="s">
        <v>44</v>
      </c>
      <c r="H61" t="s">
        <v>44</v>
      </c>
      <c r="I61">
        <v>4095</v>
      </c>
      <c r="J61" t="s">
        <v>45</v>
      </c>
      <c r="K61" t="s">
        <v>46</v>
      </c>
      <c r="L61" t="s">
        <v>47</v>
      </c>
      <c r="M61" t="b">
        <v>0</v>
      </c>
      <c r="N61" t="b">
        <v>1</v>
      </c>
      <c r="O61" t="b">
        <v>0</v>
      </c>
      <c r="P61" t="b">
        <v>1</v>
      </c>
      <c r="Q61" t="b">
        <v>0</v>
      </c>
      <c r="R61" t="b">
        <v>0</v>
      </c>
      <c r="S61" t="s">
        <v>44</v>
      </c>
      <c r="T61" t="s">
        <v>44</v>
      </c>
      <c r="U61" t="s">
        <v>44</v>
      </c>
      <c r="V61">
        <v>1</v>
      </c>
      <c r="W61" t="s">
        <v>44</v>
      </c>
      <c r="X61" t="s">
        <v>44</v>
      </c>
      <c r="Y61" t="s">
        <v>44</v>
      </c>
      <c r="Z61" t="s">
        <v>44</v>
      </c>
      <c r="AA61">
        <v>16</v>
      </c>
      <c r="AB61" t="s">
        <v>44</v>
      </c>
      <c r="AC61">
        <v>1000000</v>
      </c>
      <c r="AD61" t="s">
        <v>240</v>
      </c>
      <c r="AE61" t="s">
        <v>241</v>
      </c>
      <c r="AF61" t="s">
        <v>242</v>
      </c>
      <c r="AG61" t="str">
        <f>CONCATENATE(Raw[[#This Row],[Method]],"-",Raw[[#This Row],[Length]])</f>
        <v>SortedDictionaryContainsValue-1000000</v>
      </c>
      <c r="AH61">
        <f>_xlfn.NUMBERVALUE(Raw[[#This Row],[Duration Text]],".",",")</f>
        <v>24814238.4736</v>
      </c>
      <c r="AI61" t="str">
        <f>LEFT(Raw[[#This Row],[Mean]],LEN(Raw[[#This Row],[Mean]])-3)</f>
        <v>24,814,238.4736</v>
      </c>
    </row>
    <row r="62" spans="1:35" x14ac:dyDescent="0.25">
      <c r="A62" t="s">
        <v>14</v>
      </c>
      <c r="B62" t="s">
        <v>52</v>
      </c>
      <c r="C62" t="b">
        <v>0</v>
      </c>
      <c r="D62" t="s">
        <v>44</v>
      </c>
      <c r="E62" t="s">
        <v>44</v>
      </c>
      <c r="F62" t="s">
        <v>44</v>
      </c>
      <c r="G62" t="s">
        <v>44</v>
      </c>
      <c r="H62" t="s">
        <v>44</v>
      </c>
      <c r="I62">
        <v>4095</v>
      </c>
      <c r="J62" t="s">
        <v>45</v>
      </c>
      <c r="K62" t="s">
        <v>46</v>
      </c>
      <c r="L62" t="s">
        <v>47</v>
      </c>
      <c r="M62" t="b">
        <v>0</v>
      </c>
      <c r="N62" t="b">
        <v>1</v>
      </c>
      <c r="O62" t="b">
        <v>0</v>
      </c>
      <c r="P62" t="b">
        <v>1</v>
      </c>
      <c r="Q62" t="b">
        <v>0</v>
      </c>
      <c r="R62" t="b">
        <v>0</v>
      </c>
      <c r="S62" t="s">
        <v>44</v>
      </c>
      <c r="T62" t="s">
        <v>44</v>
      </c>
      <c r="U62" t="s">
        <v>44</v>
      </c>
      <c r="V62">
        <v>1</v>
      </c>
      <c r="W62" t="s">
        <v>44</v>
      </c>
      <c r="X62" t="s">
        <v>44</v>
      </c>
      <c r="Y62" t="s">
        <v>44</v>
      </c>
      <c r="Z62" t="s">
        <v>44</v>
      </c>
      <c r="AA62">
        <v>16</v>
      </c>
      <c r="AB62" t="s">
        <v>44</v>
      </c>
      <c r="AC62">
        <v>100</v>
      </c>
      <c r="AD62" t="s">
        <v>89</v>
      </c>
      <c r="AE62" t="s">
        <v>90</v>
      </c>
      <c r="AF62" t="s">
        <v>91</v>
      </c>
      <c r="AG62" t="str">
        <f>CONCATENATE(Raw[[#This Row],[Method]],"-",Raw[[#This Row],[Length]])</f>
        <v>SortedDictionaryTryGetValue-100</v>
      </c>
      <c r="AH62">
        <f>_xlfn.NUMBERVALUE(Raw[[#This Row],[Duration Text]],".",",")</f>
        <v>51.480699999999999</v>
      </c>
      <c r="AI62" t="str">
        <f>LEFT(Raw[[#This Row],[Mean]],LEN(Raw[[#This Row],[Mean]])-3)</f>
        <v>51.4807</v>
      </c>
    </row>
    <row r="63" spans="1:35" x14ac:dyDescent="0.25">
      <c r="A63" t="s">
        <v>14</v>
      </c>
      <c r="B63" t="s">
        <v>52</v>
      </c>
      <c r="C63" t="b">
        <v>0</v>
      </c>
      <c r="D63" t="s">
        <v>44</v>
      </c>
      <c r="E63" t="s">
        <v>44</v>
      </c>
      <c r="F63" t="s">
        <v>44</v>
      </c>
      <c r="G63" t="s">
        <v>44</v>
      </c>
      <c r="H63" t="s">
        <v>44</v>
      </c>
      <c r="I63">
        <v>4095</v>
      </c>
      <c r="J63" t="s">
        <v>45</v>
      </c>
      <c r="K63" t="s">
        <v>46</v>
      </c>
      <c r="L63" t="s">
        <v>47</v>
      </c>
      <c r="M63" t="b">
        <v>0</v>
      </c>
      <c r="N63" t="b">
        <v>1</v>
      </c>
      <c r="O63" t="b">
        <v>0</v>
      </c>
      <c r="P63" t="b">
        <v>1</v>
      </c>
      <c r="Q63" t="b">
        <v>0</v>
      </c>
      <c r="R63" t="b">
        <v>0</v>
      </c>
      <c r="S63" t="s">
        <v>44</v>
      </c>
      <c r="T63" t="s">
        <v>44</v>
      </c>
      <c r="U63" t="s">
        <v>44</v>
      </c>
      <c r="V63">
        <v>1</v>
      </c>
      <c r="W63" t="s">
        <v>44</v>
      </c>
      <c r="X63" t="s">
        <v>44</v>
      </c>
      <c r="Y63" t="s">
        <v>44</v>
      </c>
      <c r="Z63" t="s">
        <v>44</v>
      </c>
      <c r="AA63">
        <v>16</v>
      </c>
      <c r="AB63" t="s">
        <v>44</v>
      </c>
      <c r="AC63">
        <v>1000</v>
      </c>
      <c r="AD63" t="s">
        <v>127</v>
      </c>
      <c r="AE63" t="s">
        <v>128</v>
      </c>
      <c r="AF63" t="s">
        <v>129</v>
      </c>
      <c r="AG63" t="str">
        <f>CONCATENATE(Raw[[#This Row],[Method]],"-",Raw[[#This Row],[Length]])</f>
        <v>SortedDictionaryTryGetValue-1000</v>
      </c>
      <c r="AH63">
        <f>_xlfn.NUMBERVALUE(Raw[[#This Row],[Duration Text]],".",",")</f>
        <v>101.4957</v>
      </c>
      <c r="AI63" t="str">
        <f>LEFT(Raw[[#This Row],[Mean]],LEN(Raw[[#This Row],[Mean]])-3)</f>
        <v>101.4957</v>
      </c>
    </row>
    <row r="64" spans="1:35" x14ac:dyDescent="0.25">
      <c r="A64" t="s">
        <v>14</v>
      </c>
      <c r="B64" t="s">
        <v>52</v>
      </c>
      <c r="C64" t="b">
        <v>0</v>
      </c>
      <c r="D64" t="s">
        <v>44</v>
      </c>
      <c r="E64" t="s">
        <v>44</v>
      </c>
      <c r="F64" t="s">
        <v>44</v>
      </c>
      <c r="G64" t="s">
        <v>44</v>
      </c>
      <c r="H64" t="s">
        <v>44</v>
      </c>
      <c r="I64">
        <v>4095</v>
      </c>
      <c r="J64" t="s">
        <v>45</v>
      </c>
      <c r="K64" t="s">
        <v>46</v>
      </c>
      <c r="L64" t="s">
        <v>47</v>
      </c>
      <c r="M64" t="b">
        <v>0</v>
      </c>
      <c r="N64" t="b">
        <v>1</v>
      </c>
      <c r="O64" t="b">
        <v>0</v>
      </c>
      <c r="P64" t="b">
        <v>1</v>
      </c>
      <c r="Q64" t="b">
        <v>0</v>
      </c>
      <c r="R64" t="b">
        <v>0</v>
      </c>
      <c r="S64" t="s">
        <v>44</v>
      </c>
      <c r="T64" t="s">
        <v>44</v>
      </c>
      <c r="U64" t="s">
        <v>44</v>
      </c>
      <c r="V64">
        <v>1</v>
      </c>
      <c r="W64" t="s">
        <v>44</v>
      </c>
      <c r="X64" t="s">
        <v>44</v>
      </c>
      <c r="Y64" t="s">
        <v>44</v>
      </c>
      <c r="Z64" t="s">
        <v>44</v>
      </c>
      <c r="AA64">
        <v>16</v>
      </c>
      <c r="AB64" t="s">
        <v>44</v>
      </c>
      <c r="AC64">
        <v>10000</v>
      </c>
      <c r="AD64" t="s">
        <v>166</v>
      </c>
      <c r="AE64" t="s">
        <v>167</v>
      </c>
      <c r="AF64" t="s">
        <v>168</v>
      </c>
      <c r="AG64" t="str">
        <f>CONCATENATE(Raw[[#This Row],[Method]],"-",Raw[[#This Row],[Length]])</f>
        <v>SortedDictionaryTryGetValue-10000</v>
      </c>
      <c r="AH64">
        <f>_xlfn.NUMBERVALUE(Raw[[#This Row],[Duration Text]],".",",")</f>
        <v>123.0891</v>
      </c>
      <c r="AI64" t="str">
        <f>LEFT(Raw[[#This Row],[Mean]],LEN(Raw[[#This Row],[Mean]])-3)</f>
        <v>123.0891</v>
      </c>
    </row>
    <row r="65" spans="1:35" x14ac:dyDescent="0.25">
      <c r="A65" t="s">
        <v>14</v>
      </c>
      <c r="B65" t="s">
        <v>52</v>
      </c>
      <c r="C65" t="b">
        <v>0</v>
      </c>
      <c r="D65" t="s">
        <v>44</v>
      </c>
      <c r="E65" t="s">
        <v>44</v>
      </c>
      <c r="F65" t="s">
        <v>44</v>
      </c>
      <c r="G65" t="s">
        <v>44</v>
      </c>
      <c r="H65" t="s">
        <v>44</v>
      </c>
      <c r="I65">
        <v>4095</v>
      </c>
      <c r="J65" t="s">
        <v>45</v>
      </c>
      <c r="K65" t="s">
        <v>46</v>
      </c>
      <c r="L65" t="s">
        <v>47</v>
      </c>
      <c r="M65" t="b">
        <v>0</v>
      </c>
      <c r="N65" t="b">
        <v>1</v>
      </c>
      <c r="O65" t="b">
        <v>0</v>
      </c>
      <c r="P65" t="b">
        <v>1</v>
      </c>
      <c r="Q65" t="b">
        <v>0</v>
      </c>
      <c r="R65" t="b">
        <v>0</v>
      </c>
      <c r="S65" t="s">
        <v>44</v>
      </c>
      <c r="T65" t="s">
        <v>44</v>
      </c>
      <c r="U65" t="s">
        <v>44</v>
      </c>
      <c r="V65">
        <v>1</v>
      </c>
      <c r="W65" t="s">
        <v>44</v>
      </c>
      <c r="X65" t="s">
        <v>44</v>
      </c>
      <c r="Y65" t="s">
        <v>44</v>
      </c>
      <c r="Z65" t="s">
        <v>44</v>
      </c>
      <c r="AA65">
        <v>16</v>
      </c>
      <c r="AB65" t="s">
        <v>44</v>
      </c>
      <c r="AC65">
        <v>100000</v>
      </c>
      <c r="AD65" t="s">
        <v>205</v>
      </c>
      <c r="AE65" t="s">
        <v>206</v>
      </c>
      <c r="AF65" t="s">
        <v>207</v>
      </c>
      <c r="AG65" t="str">
        <f>CONCATENATE(Raw[[#This Row],[Method]],"-",Raw[[#This Row],[Length]])</f>
        <v>SortedDictionaryTryGetValue-100000</v>
      </c>
      <c r="AH65">
        <f>_xlfn.NUMBERVALUE(Raw[[#This Row],[Duration Text]],".",",")</f>
        <v>150.82239999999999</v>
      </c>
      <c r="AI65" t="str">
        <f>LEFT(Raw[[#This Row],[Mean]],LEN(Raw[[#This Row],[Mean]])-3)</f>
        <v>150.8224</v>
      </c>
    </row>
    <row r="66" spans="1:35" x14ac:dyDescent="0.25">
      <c r="A66" t="s">
        <v>14</v>
      </c>
      <c r="B66" t="s">
        <v>52</v>
      </c>
      <c r="C66" t="b">
        <v>0</v>
      </c>
      <c r="D66" t="s">
        <v>44</v>
      </c>
      <c r="E66" t="s">
        <v>44</v>
      </c>
      <c r="F66" t="s">
        <v>44</v>
      </c>
      <c r="G66" t="s">
        <v>44</v>
      </c>
      <c r="H66" t="s">
        <v>44</v>
      </c>
      <c r="I66">
        <v>4095</v>
      </c>
      <c r="J66" t="s">
        <v>45</v>
      </c>
      <c r="K66" t="s">
        <v>46</v>
      </c>
      <c r="L66" t="s">
        <v>47</v>
      </c>
      <c r="M66" t="b">
        <v>0</v>
      </c>
      <c r="N66" t="b">
        <v>1</v>
      </c>
      <c r="O66" t="b">
        <v>0</v>
      </c>
      <c r="P66" t="b">
        <v>1</v>
      </c>
      <c r="Q66" t="b">
        <v>0</v>
      </c>
      <c r="R66" t="b">
        <v>0</v>
      </c>
      <c r="S66" t="s">
        <v>44</v>
      </c>
      <c r="T66" t="s">
        <v>44</v>
      </c>
      <c r="U66" t="s">
        <v>44</v>
      </c>
      <c r="V66">
        <v>1</v>
      </c>
      <c r="W66" t="s">
        <v>44</v>
      </c>
      <c r="X66" t="s">
        <v>44</v>
      </c>
      <c r="Y66" t="s">
        <v>44</v>
      </c>
      <c r="Z66" t="s">
        <v>44</v>
      </c>
      <c r="AA66">
        <v>16</v>
      </c>
      <c r="AB66" t="s">
        <v>44</v>
      </c>
      <c r="AC66">
        <v>1000000</v>
      </c>
      <c r="AD66" t="s">
        <v>243</v>
      </c>
      <c r="AE66" t="s">
        <v>244</v>
      </c>
      <c r="AF66" t="s">
        <v>245</v>
      </c>
      <c r="AG66" t="str">
        <f>CONCATENATE(Raw[[#This Row],[Method]],"-",Raw[[#This Row],[Length]])</f>
        <v>SortedDictionaryTryGetValue-1000000</v>
      </c>
      <c r="AH66">
        <f>_xlfn.NUMBERVALUE(Raw[[#This Row],[Duration Text]],".",",")</f>
        <v>178.69649999999999</v>
      </c>
      <c r="AI66" t="str">
        <f>LEFT(Raw[[#This Row],[Mean]],LEN(Raw[[#This Row],[Mean]])-3)</f>
        <v>178.6965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" sqref="F2"/>
    </sheetView>
  </sheetViews>
  <sheetFormatPr defaultRowHeight="15" x14ac:dyDescent="0.25"/>
  <cols>
    <col min="1" max="1" width="29.28515625" bestFit="1" customWidth="1"/>
  </cols>
  <sheetData>
    <row r="1" spans="1:4" ht="15.75" thickBot="1" x14ac:dyDescent="0.3">
      <c r="A1" s="1" t="s">
        <v>0</v>
      </c>
      <c r="D1" s="1" t="s">
        <v>1</v>
      </c>
    </row>
    <row r="2" spans="1:4" ht="15.75" thickTop="1" x14ac:dyDescent="0.25">
      <c r="A2" s="3" t="s">
        <v>48</v>
      </c>
      <c r="D2" s="2">
        <v>100</v>
      </c>
    </row>
    <row r="3" spans="1:4" x14ac:dyDescent="0.25">
      <c r="A3" s="2" t="s">
        <v>43</v>
      </c>
      <c r="D3" s="3">
        <v>1000</v>
      </c>
    </row>
    <row r="4" spans="1:4" x14ac:dyDescent="0.25">
      <c r="A4" s="3" t="s">
        <v>9</v>
      </c>
      <c r="D4" s="2">
        <v>10000</v>
      </c>
    </row>
    <row r="5" spans="1:4" x14ac:dyDescent="0.25">
      <c r="A5" s="2" t="s">
        <v>10</v>
      </c>
      <c r="D5" s="3">
        <v>100000</v>
      </c>
    </row>
    <row r="6" spans="1:4" x14ac:dyDescent="0.25">
      <c r="A6" s="3" t="s">
        <v>11</v>
      </c>
      <c r="D6" s="2">
        <v>1000000</v>
      </c>
    </row>
    <row r="7" spans="1:4" x14ac:dyDescent="0.25">
      <c r="A7" s="2" t="s">
        <v>8</v>
      </c>
    </row>
    <row r="8" spans="1:4" x14ac:dyDescent="0.25">
      <c r="A8" s="3" t="s">
        <v>7</v>
      </c>
    </row>
    <row r="9" spans="1:4" x14ac:dyDescent="0.25">
      <c r="A9" s="2" t="s">
        <v>4</v>
      </c>
    </row>
    <row r="10" spans="1:4" x14ac:dyDescent="0.25">
      <c r="A10" s="3" t="s">
        <v>5</v>
      </c>
    </row>
    <row r="11" spans="1:4" x14ac:dyDescent="0.25">
      <c r="A11" s="2" t="s">
        <v>6</v>
      </c>
    </row>
    <row r="12" spans="1:4" x14ac:dyDescent="0.25">
      <c r="A12" s="2" t="s">
        <v>12</v>
      </c>
    </row>
    <row r="13" spans="1:4" x14ac:dyDescent="0.25">
      <c r="A13" s="3" t="s">
        <v>13</v>
      </c>
    </row>
    <row r="14" spans="1:4" x14ac:dyDescent="0.25">
      <c r="A14" s="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SummaryData</vt:lpstr>
      <vt:lpstr>RawData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Irne</dc:creator>
  <cp:lastModifiedBy>Irne</cp:lastModifiedBy>
  <dcterms:created xsi:type="dcterms:W3CDTF">2017-03-14T05:34:21Z</dcterms:created>
  <dcterms:modified xsi:type="dcterms:W3CDTF">2017-03-14T12:06:57Z</dcterms:modified>
</cp:coreProperties>
</file>