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umen/Desktop/"/>
    </mc:Choice>
  </mc:AlternateContent>
  <xr:revisionPtr revIDLastSave="0" documentId="13_ncr:1_{DA3D2D6D-B40B-2445-83A5-FA5411E0F685}" xr6:coauthVersionLast="45" xr6:coauthVersionMax="45" xr10:uidLastSave="{00000000-0000-0000-0000-000000000000}"/>
  <bookViews>
    <workbookView xWindow="240" yWindow="560" windowWidth="48340" windowHeight="32920" activeTab="2" xr2:uid="{52479F16-B6FE-4638-B453-75FDBBFAA305}"/>
  </bookViews>
  <sheets>
    <sheet name="iommu overview" sheetId="1" r:id="rId1"/>
    <sheet name="lspci -nn" sheetId="2" r:id="rId2"/>
    <sheet name="Ports" sheetId="3" r:id="rId3"/>
  </sheets>
  <definedNames>
    <definedName name="_xlnm._FilterDatabase" localSheetId="0" hidden="1">'iommu overview'!$A$1:$F$1</definedName>
    <definedName name="_xlnm._FilterDatabase" localSheetId="2" hidden="1">Ports!$C$1:$G$61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0" i="1" l="1"/>
  <c r="C56" i="3"/>
  <c r="C57" i="3"/>
  <c r="C58" i="3"/>
  <c r="C59" i="3"/>
  <c r="C60" i="3"/>
  <c r="C61" i="3"/>
  <c r="H73" i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2" i="2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G71" i="1"/>
  <c r="H71" i="1"/>
  <c r="G72" i="1"/>
  <c r="H72" i="1"/>
  <c r="G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H2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2" i="2"/>
  <c r="B3" i="2"/>
  <c r="D3" i="2" s="1"/>
  <c r="B4" i="2"/>
  <c r="D4" i="2" s="1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90" i="2"/>
  <c r="D90" i="2" s="1"/>
  <c r="B91" i="2"/>
  <c r="D91" i="2" s="1"/>
  <c r="B92" i="2"/>
  <c r="D92" i="2" s="1"/>
  <c r="B93" i="2"/>
  <c r="D93" i="2" s="1"/>
  <c r="B94" i="2"/>
  <c r="D94" i="2" s="1"/>
  <c r="B95" i="2"/>
  <c r="D95" i="2" s="1"/>
  <c r="B2" i="2"/>
  <c r="D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2" i="2"/>
  <c r="E18" i="1"/>
  <c r="B3" i="1"/>
  <c r="C3" i="1" s="1"/>
  <c r="D3" i="1" s="1"/>
  <c r="F3" i="1" s="1"/>
  <c r="B12" i="1"/>
  <c r="B13" i="1"/>
  <c r="C13" i="1" s="1"/>
  <c r="B14" i="1"/>
  <c r="C14" i="1" s="1"/>
  <c r="D14" i="1" s="1"/>
  <c r="F14" i="1" s="1"/>
  <c r="B15" i="1"/>
  <c r="C15" i="1" s="1"/>
  <c r="D15" i="1" s="1"/>
  <c r="F15" i="1" s="1"/>
  <c r="B16" i="1"/>
  <c r="C16" i="1" s="1"/>
  <c r="D16" i="1" s="1"/>
  <c r="F16" i="1" s="1"/>
  <c r="B17" i="1"/>
  <c r="C17" i="1" s="1"/>
  <c r="D17" i="1" s="1"/>
  <c r="F17" i="1" s="1"/>
  <c r="B18" i="1"/>
  <c r="C18" i="1" s="1"/>
  <c r="D18" i="1" s="1"/>
  <c r="F18" i="1" s="1"/>
  <c r="B19" i="1"/>
  <c r="C19" i="1" s="1"/>
  <c r="B20" i="1"/>
  <c r="B21" i="1"/>
  <c r="C21" i="1" s="1"/>
  <c r="D21" i="1" s="1"/>
  <c r="F21" i="1" s="1"/>
  <c r="B22" i="1"/>
  <c r="C22" i="1" s="1"/>
  <c r="D22" i="1" s="1"/>
  <c r="F22" i="1" s="1"/>
  <c r="B23" i="1"/>
  <c r="C23" i="1" s="1"/>
  <c r="D23" i="1" s="1"/>
  <c r="F23" i="1" s="1"/>
  <c r="B24" i="1"/>
  <c r="C24" i="1" s="1"/>
  <c r="D24" i="1" s="1"/>
  <c r="F24" i="1" s="1"/>
  <c r="B25" i="1"/>
  <c r="C25" i="1" s="1"/>
  <c r="D25" i="1" s="1"/>
  <c r="F25" i="1" s="1"/>
  <c r="B26" i="1"/>
  <c r="C26" i="1" s="1"/>
  <c r="D26" i="1" s="1"/>
  <c r="F26" i="1" s="1"/>
  <c r="B27" i="1"/>
  <c r="C27" i="1" s="1"/>
  <c r="B28" i="1"/>
  <c r="B29" i="1"/>
  <c r="C29" i="1" s="1"/>
  <c r="D29" i="1" s="1"/>
  <c r="F29" i="1" s="1"/>
  <c r="B30" i="1"/>
  <c r="C30" i="1" s="1"/>
  <c r="D30" i="1" s="1"/>
  <c r="F30" i="1" s="1"/>
  <c r="B4" i="1"/>
  <c r="C4" i="1" s="1"/>
  <c r="D4" i="1" s="1"/>
  <c r="F4" i="1" s="1"/>
  <c r="B31" i="1"/>
  <c r="C31" i="1" s="1"/>
  <c r="B32" i="1"/>
  <c r="C32" i="1" s="1"/>
  <c r="D32" i="1" s="1"/>
  <c r="F32" i="1" s="1"/>
  <c r="B33" i="1"/>
  <c r="C33" i="1" s="1"/>
  <c r="D33" i="1" s="1"/>
  <c r="F33" i="1" s="1"/>
  <c r="B34" i="1"/>
  <c r="C34" i="1" s="1"/>
  <c r="B35" i="1"/>
  <c r="B36" i="1"/>
  <c r="C36" i="1" s="1"/>
  <c r="B37" i="1"/>
  <c r="C37" i="1" s="1"/>
  <c r="D37" i="1" s="1"/>
  <c r="F37" i="1" s="1"/>
  <c r="B38" i="1"/>
  <c r="B39" i="1"/>
  <c r="C39" i="1" s="1"/>
  <c r="B40" i="1"/>
  <c r="C40" i="1" s="1"/>
  <c r="D40" i="1" s="1"/>
  <c r="F40" i="1" s="1"/>
  <c r="B5" i="1"/>
  <c r="C5" i="1" s="1"/>
  <c r="B41" i="1"/>
  <c r="C41" i="1" s="1"/>
  <c r="B42" i="1"/>
  <c r="B43" i="1"/>
  <c r="B44" i="1"/>
  <c r="C44" i="1" s="1"/>
  <c r="D44" i="1" s="1"/>
  <c r="F44" i="1" s="1"/>
  <c r="B45" i="1"/>
  <c r="C45" i="1" s="1"/>
  <c r="D45" i="1" s="1"/>
  <c r="F45" i="1" s="1"/>
  <c r="B46" i="1"/>
  <c r="C46" i="1" s="1"/>
  <c r="B47" i="1"/>
  <c r="C47" i="1" s="1"/>
  <c r="D47" i="1" s="1"/>
  <c r="F47" i="1" s="1"/>
  <c r="B48" i="1"/>
  <c r="B49" i="1"/>
  <c r="C49" i="1" s="1"/>
  <c r="B50" i="1"/>
  <c r="B6" i="1"/>
  <c r="C6" i="1" s="1"/>
  <c r="D6" i="1" s="1"/>
  <c r="F6" i="1" s="1"/>
  <c r="B51" i="1"/>
  <c r="C51" i="1" s="1"/>
  <c r="D51" i="1" s="1"/>
  <c r="F51" i="1" s="1"/>
  <c r="B52" i="1"/>
  <c r="C52" i="1" s="1"/>
  <c r="D52" i="1" s="1"/>
  <c r="F52" i="1" s="1"/>
  <c r="B53" i="1"/>
  <c r="C53" i="1" s="1"/>
  <c r="B54" i="1"/>
  <c r="B55" i="1"/>
  <c r="C55" i="1" s="1"/>
  <c r="D55" i="1" s="1"/>
  <c r="F55" i="1" s="1"/>
  <c r="B56" i="1"/>
  <c r="C56" i="1" s="1"/>
  <c r="B57" i="1"/>
  <c r="B58" i="1"/>
  <c r="C58" i="1" s="1"/>
  <c r="D58" i="1" s="1"/>
  <c r="F58" i="1" s="1"/>
  <c r="B59" i="1"/>
  <c r="C59" i="1" s="1"/>
  <c r="D59" i="1" s="1"/>
  <c r="F59" i="1" s="1"/>
  <c r="B60" i="1"/>
  <c r="C60" i="1" s="1"/>
  <c r="D60" i="1" s="1"/>
  <c r="F60" i="1" s="1"/>
  <c r="B7" i="1"/>
  <c r="C7" i="1" s="1"/>
  <c r="B61" i="1"/>
  <c r="C61" i="1" s="1"/>
  <c r="D61" i="1" s="1"/>
  <c r="F61" i="1" s="1"/>
  <c r="B62" i="1"/>
  <c r="C62" i="1" s="1"/>
  <c r="D62" i="1" s="1"/>
  <c r="F62" i="1" s="1"/>
  <c r="B63" i="1"/>
  <c r="C63" i="1" s="1"/>
  <c r="B64" i="1"/>
  <c r="B65" i="1"/>
  <c r="C65" i="1" s="1"/>
  <c r="D65" i="1" s="1"/>
  <c r="F65" i="1" s="1"/>
  <c r="B66" i="1"/>
  <c r="C66" i="1" s="1"/>
  <c r="D66" i="1" s="1"/>
  <c r="F66" i="1" s="1"/>
  <c r="B67" i="1"/>
  <c r="C67" i="1" s="1"/>
  <c r="D67" i="1" s="1"/>
  <c r="F67" i="1" s="1"/>
  <c r="B68" i="1"/>
  <c r="C68" i="1" s="1"/>
  <c r="B69" i="1"/>
  <c r="C69" i="1" s="1"/>
  <c r="D69" i="1" s="1"/>
  <c r="F69" i="1" s="1"/>
  <c r="B70" i="1"/>
  <c r="C70" i="1" s="1"/>
  <c r="D70" i="1" s="1"/>
  <c r="F70" i="1" s="1"/>
  <c r="B71" i="1"/>
  <c r="C71" i="1" s="1"/>
  <c r="B72" i="1"/>
  <c r="B73" i="1"/>
  <c r="B74" i="1"/>
  <c r="C74" i="1" s="1"/>
  <c r="D74" i="1" s="1"/>
  <c r="F74" i="1" s="1"/>
  <c r="B75" i="1"/>
  <c r="C75" i="1" s="1"/>
  <c r="D75" i="1" s="1"/>
  <c r="F75" i="1" s="1"/>
  <c r="B8" i="1"/>
  <c r="C8" i="1" s="1"/>
  <c r="B76" i="1"/>
  <c r="C76" i="1" s="1"/>
  <c r="D76" i="1" s="1"/>
  <c r="F76" i="1" s="1"/>
  <c r="B77" i="1"/>
  <c r="C77" i="1" s="1"/>
  <c r="D77" i="1" s="1"/>
  <c r="F77" i="1" s="1"/>
  <c r="B78" i="1"/>
  <c r="C78" i="1" s="1"/>
  <c r="D78" i="1" s="1"/>
  <c r="F78" i="1" s="1"/>
  <c r="B79" i="1"/>
  <c r="B80" i="1"/>
  <c r="C80" i="1" s="1"/>
  <c r="D80" i="1" s="1"/>
  <c r="F80" i="1" s="1"/>
  <c r="B81" i="1"/>
  <c r="C81" i="1" s="1"/>
  <c r="D81" i="1" s="1"/>
  <c r="F81" i="1" s="1"/>
  <c r="B82" i="1"/>
  <c r="C82" i="1" s="1"/>
  <c r="D82" i="1" s="1"/>
  <c r="F82" i="1" s="1"/>
  <c r="B83" i="1"/>
  <c r="C83" i="1" s="1"/>
  <c r="B84" i="1"/>
  <c r="C84" i="1" s="1"/>
  <c r="D84" i="1" s="1"/>
  <c r="F84" i="1" s="1"/>
  <c r="B85" i="1"/>
  <c r="E85" i="1" s="1"/>
  <c r="C85" i="1"/>
  <c r="D85" i="1" s="1"/>
  <c r="F85" i="1" s="1"/>
  <c r="B9" i="1"/>
  <c r="C9" i="1" s="1"/>
  <c r="D9" i="1" s="1"/>
  <c r="F9" i="1" s="1"/>
  <c r="B86" i="1"/>
  <c r="B87" i="1"/>
  <c r="B10" i="1"/>
  <c r="C10" i="1" s="1"/>
  <c r="D10" i="1" s="1"/>
  <c r="F10" i="1" s="1"/>
  <c r="B11" i="1"/>
  <c r="C11" i="1" s="1"/>
  <c r="D11" i="1" s="1"/>
  <c r="F11" i="1" s="1"/>
  <c r="B2" i="1"/>
  <c r="C2" i="1" s="1"/>
  <c r="D2" i="1" s="1"/>
  <c r="F2" i="1" s="1"/>
  <c r="E77" i="1" l="1"/>
  <c r="E33" i="1"/>
  <c r="E26" i="1"/>
  <c r="E73" i="1"/>
  <c r="D5" i="1"/>
  <c r="F5" i="1" s="1"/>
  <c r="E5" i="1"/>
  <c r="C87" i="1"/>
  <c r="D87" i="1" s="1"/>
  <c r="F87" i="1" s="1"/>
  <c r="C54" i="1"/>
  <c r="D54" i="1" s="1"/>
  <c r="F54" i="1" s="1"/>
  <c r="E84" i="1"/>
  <c r="E76" i="1"/>
  <c r="E69" i="1"/>
  <c r="E61" i="1"/>
  <c r="E47" i="1"/>
  <c r="E40" i="1"/>
  <c r="E32" i="1"/>
  <c r="E25" i="1"/>
  <c r="E17" i="1"/>
  <c r="E2" i="1"/>
  <c r="E83" i="1"/>
  <c r="E8" i="1"/>
  <c r="E68" i="1"/>
  <c r="E7" i="1"/>
  <c r="E53" i="1"/>
  <c r="E46" i="1"/>
  <c r="E39" i="1"/>
  <c r="E31" i="1"/>
  <c r="E24" i="1"/>
  <c r="E16" i="1"/>
  <c r="C73" i="1"/>
  <c r="D73" i="1" s="1"/>
  <c r="F73" i="1" s="1"/>
  <c r="E11" i="1"/>
  <c r="E82" i="1"/>
  <c r="E75" i="1"/>
  <c r="E67" i="1"/>
  <c r="E60" i="1"/>
  <c r="E52" i="1"/>
  <c r="E45" i="1"/>
  <c r="E4" i="1"/>
  <c r="E23" i="1"/>
  <c r="E15" i="1"/>
  <c r="E10" i="1"/>
  <c r="E81" i="1"/>
  <c r="E74" i="1"/>
  <c r="E66" i="1"/>
  <c r="E59" i="1"/>
  <c r="E51" i="1"/>
  <c r="E44" i="1"/>
  <c r="E37" i="1"/>
  <c r="E30" i="1"/>
  <c r="E22" i="1"/>
  <c r="E14" i="1"/>
  <c r="E80" i="1"/>
  <c r="E65" i="1"/>
  <c r="E58" i="1"/>
  <c r="E6" i="1"/>
  <c r="E36" i="1"/>
  <c r="E29" i="1"/>
  <c r="E21" i="1"/>
  <c r="E13" i="1"/>
  <c r="E70" i="1"/>
  <c r="E55" i="1"/>
  <c r="E62" i="1"/>
  <c r="E9" i="1"/>
  <c r="E78" i="1"/>
  <c r="E71" i="1"/>
  <c r="E63" i="1"/>
  <c r="E56" i="1"/>
  <c r="E49" i="1"/>
  <c r="E41" i="1"/>
  <c r="E34" i="1"/>
  <c r="E27" i="1"/>
  <c r="E19" i="1"/>
  <c r="E3" i="1"/>
  <c r="D36" i="1"/>
  <c r="F36" i="1" s="1"/>
  <c r="C43" i="1"/>
  <c r="D43" i="1" s="1"/>
  <c r="F43" i="1" s="1"/>
  <c r="C38" i="1"/>
  <c r="D38" i="1" s="1"/>
  <c r="F38" i="1" s="1"/>
  <c r="C48" i="1"/>
  <c r="D68" i="1"/>
  <c r="F68" i="1" s="1"/>
  <c r="D83" i="1"/>
  <c r="F83" i="1" s="1"/>
  <c r="D71" i="1"/>
  <c r="F71" i="1" s="1"/>
  <c r="D31" i="1"/>
  <c r="F31" i="1" s="1"/>
  <c r="D27" i="1"/>
  <c r="F27" i="1" s="1"/>
  <c r="D63" i="1"/>
  <c r="F63" i="1" s="1"/>
  <c r="D53" i="1"/>
  <c r="F53" i="1" s="1"/>
  <c r="D41" i="1"/>
  <c r="F41" i="1" s="1"/>
  <c r="D56" i="1"/>
  <c r="F56" i="1" s="1"/>
  <c r="D8" i="1"/>
  <c r="F8" i="1" s="1"/>
  <c r="D39" i="1"/>
  <c r="F39" i="1" s="1"/>
  <c r="D46" i="1"/>
  <c r="F46" i="1" s="1"/>
  <c r="D34" i="1"/>
  <c r="F34" i="1" s="1"/>
  <c r="D7" i="1"/>
  <c r="F7" i="1" s="1"/>
  <c r="D49" i="1"/>
  <c r="F49" i="1" s="1"/>
  <c r="D19" i="1"/>
  <c r="F19" i="1" s="1"/>
  <c r="D13" i="1"/>
  <c r="F13" i="1" s="1"/>
  <c r="C86" i="1"/>
  <c r="D86" i="1" s="1"/>
  <c r="F86" i="1" s="1"/>
  <c r="C79" i="1"/>
  <c r="D79" i="1" s="1"/>
  <c r="F79" i="1" s="1"/>
  <c r="C72" i="1"/>
  <c r="D72" i="1" s="1"/>
  <c r="F72" i="1" s="1"/>
  <c r="C64" i="1"/>
  <c r="D64" i="1" s="1"/>
  <c r="F64" i="1" s="1"/>
  <c r="C57" i="1"/>
  <c r="D57" i="1" s="1"/>
  <c r="F57" i="1" s="1"/>
  <c r="C50" i="1"/>
  <c r="D50" i="1" s="1"/>
  <c r="F50" i="1" s="1"/>
  <c r="C42" i="1"/>
  <c r="D42" i="1" s="1"/>
  <c r="F42" i="1" s="1"/>
  <c r="C35" i="1"/>
  <c r="D35" i="1" s="1"/>
  <c r="F35" i="1" s="1"/>
  <c r="C28" i="1"/>
  <c r="D28" i="1" s="1"/>
  <c r="F28" i="1" s="1"/>
  <c r="C20" i="1"/>
  <c r="D20" i="1" s="1"/>
  <c r="F20" i="1" s="1"/>
  <c r="C12" i="1"/>
  <c r="D12" i="1" s="1"/>
  <c r="F12" i="1" s="1"/>
  <c r="E35" i="1" l="1"/>
  <c r="E42" i="1"/>
  <c r="E54" i="1"/>
  <c r="E12" i="1"/>
  <c r="E79" i="1"/>
  <c r="E87" i="1"/>
  <c r="D48" i="1"/>
  <c r="F48" i="1" s="1"/>
  <c r="E48" i="1"/>
  <c r="E28" i="1"/>
  <c r="E50" i="1"/>
  <c r="E72" i="1"/>
  <c r="E57" i="1"/>
  <c r="E86" i="1"/>
  <c r="E64" i="1"/>
  <c r="E38" i="1"/>
  <c r="E20" i="1"/>
  <c r="E43" i="1"/>
</calcChain>
</file>

<file path=xl/sharedStrings.xml><?xml version="1.0" encoding="utf-8"?>
<sst xmlns="http://schemas.openxmlformats.org/spreadsheetml/2006/main" count="292" uniqueCount="229">
  <si>
    <t>/sys/kernel/iommu_groups/55/devices/0000:44:00.0</t>
  </si>
  <si>
    <t>/sys/kernel/iommu_groups/17/devices/0000:20:02.0</t>
  </si>
  <si>
    <t>/sys/kernel/iommu_groups/45/devices/0000:40:08.1</t>
  </si>
  <si>
    <t>/sys/kernel/iommu_groups/35/devices/0000:40:01.0</t>
  </si>
  <si>
    <t>/sys/kernel/iommu_groups/7/devices/0000:00:07.1</t>
  </si>
  <si>
    <t>/sys/kernel/iommu_groups/63/devices/0000:60:03.0</t>
  </si>
  <si>
    <t>/sys/kernel/iommu_groups/25/devices/0000:20:08.1</t>
  </si>
  <si>
    <t>/sys/kernel/iommu_groups/53/devices/0000:49:00.0</t>
  </si>
  <si>
    <t>/sys/kernel/iommu_groups/53/devices/0000:42:0a.0</t>
  </si>
  <si>
    <t>/sys/kernel/iommu_groups/15/devices/0000:03:00.3</t>
  </si>
  <si>
    <t>/sys/kernel/iommu_groups/43/devices/0000:40:07.1</t>
  </si>
  <si>
    <t>/sys/kernel/iommu_groups/71/devices/0000:62:00.0</t>
  </si>
  <si>
    <t>/sys/kernel/iommu_groups/33/devices/0000:25:00.3</t>
  </si>
  <si>
    <t>/sys/kernel/iommu_groups/5/devices/0000:00:05.0</t>
  </si>
  <si>
    <t>/sys/kernel/iommu_groups/61/devices/0000:60:01.0</t>
  </si>
  <si>
    <t>/sys/kernel/iommu_groups/23/devices/0000:20:07.1</t>
  </si>
  <si>
    <t>/sys/kernel/iommu_groups/51/devices/0000:47:00.0</t>
  </si>
  <si>
    <t>/sys/kernel/iommu_groups/51/devices/0000:42:08.0</t>
  </si>
  <si>
    <t>/sys/kernel/iommu_groups/51/devices/0000:47:00.3</t>
  </si>
  <si>
    <t>/sys/kernel/iommu_groups/51/devices/0000:47:00.1</t>
  </si>
  <si>
    <t>/sys/kernel/iommu_groups/13/devices/0000:02:00.0</t>
  </si>
  <si>
    <t>/sys/kernel/iommu_groups/41/devices/0000:40:05.0</t>
  </si>
  <si>
    <t>/sys/kernel/iommu_groups/31/devices/0000:25:00.0</t>
  </si>
  <si>
    <t>/sys/kernel/iommu_groups/3/devices/0000:00:03.0</t>
  </si>
  <si>
    <t>/sys/kernel/iommu_groups/21/devices/0000:20:05.0</t>
  </si>
  <si>
    <t>/sys/kernel/iommu_groups/11/devices/0000:00:18.3</t>
  </si>
  <si>
    <t>/sys/kernel/iommu_groups/11/devices/0000:00:18.1</t>
  </si>
  <si>
    <t>/sys/kernel/iommu_groups/11/devices/0000:00:18.6</t>
  </si>
  <si>
    <t>/sys/kernel/iommu_groups/11/devices/0000:00:18.4</t>
  </si>
  <si>
    <t>/sys/kernel/iommu_groups/11/devices/0000:00:18.2</t>
  </si>
  <si>
    <t>/sys/kernel/iommu_groups/11/devices/0000:00:18.0</t>
  </si>
  <si>
    <t>/sys/kernel/iommu_groups/11/devices/0000:00:18.7</t>
  </si>
  <si>
    <t>/sys/kernel/iommu_groups/11/devices/0000:00:18.5</t>
  </si>
  <si>
    <t>/sys/kernel/iommu_groups/68/devices/0000:60:08.0</t>
  </si>
  <si>
    <t>/sys/kernel/iommu_groups/1/devices/0000:00:01.1</t>
  </si>
  <si>
    <t>/sys/kernel/iommu_groups/58/devices/0000:4a:00.0</t>
  </si>
  <si>
    <t>/sys/kernel/iommu_groups/48/devices/0000:42:03.0</t>
  </si>
  <si>
    <t>/sys/kernel/iommu_groups/38/devices/0000:40:02.0</t>
  </si>
  <si>
    <t>/sys/kernel/iommu_groups/66/devices/0000:60:07.0</t>
  </si>
  <si>
    <t>/sys/kernel/iommu_groups/28/devices/0000:23:00.0</t>
  </si>
  <si>
    <t>/sys/kernel/iommu_groups/56/devices/0000:45:00.0</t>
  </si>
  <si>
    <t>/sys/kernel/iommu_groups/18/devices/0000:20:03.0</t>
  </si>
  <si>
    <t>/sys/kernel/iommu_groups/46/devices/0000:41:00.0</t>
  </si>
  <si>
    <t>/sys/kernel/iommu_groups/36/devices/0000:40:01.1</t>
  </si>
  <si>
    <t>/sys/kernel/iommu_groups/8/devices/0000:00:08.0</t>
  </si>
  <si>
    <t>/sys/kernel/iommu_groups/64/devices/0000:60:04.0</t>
  </si>
  <si>
    <t>/sys/kernel/iommu_groups/26/devices/0000:21:00.0</t>
  </si>
  <si>
    <t>/sys/kernel/iommu_groups/54/devices/0000:43:00.0</t>
  </si>
  <si>
    <t>/sys/kernel/iommu_groups/16/devices/0000:20:01.0</t>
  </si>
  <si>
    <t>/sys/kernel/iommu_groups/44/devices/0000:40:08.0</t>
  </si>
  <si>
    <t>/sys/kernel/iommu_groups/34/devices/0000:25:00.4</t>
  </si>
  <si>
    <t>/sys/kernel/iommu_groups/6/devices/0000:00:07.0</t>
  </si>
  <si>
    <t>/sys/kernel/iommu_groups/62/devices/0000:60:02.0</t>
  </si>
  <si>
    <t>/sys/kernel/iommu_groups/24/devices/0000:20:08.0</t>
  </si>
  <si>
    <t>/sys/kernel/iommu_groups/52/devices/0000:48:00.0</t>
  </si>
  <si>
    <t>/sys/kernel/iommu_groups/52/devices/0000:42:09.0</t>
  </si>
  <si>
    <t>/sys/kernel/iommu_groups/14/devices/0000:03:00.0</t>
  </si>
  <si>
    <t>/sys/kernel/iommu_groups/42/devices/0000:40:07.0</t>
  </si>
  <si>
    <t>/sys/kernel/iommu_groups/70/devices/0000:61:00.0</t>
  </si>
  <si>
    <t>/sys/kernel/iommu_groups/32/devices/0000:25:00.1</t>
  </si>
  <si>
    <t>/sys/kernel/iommu_groups/4/devices/0000:00:04.0</t>
  </si>
  <si>
    <t>/sys/kernel/iommu_groups/60/devices/0000:4c:00.0</t>
  </si>
  <si>
    <t>/sys/kernel/iommu_groups/22/devices/0000:20:07.0</t>
  </si>
  <si>
    <t>/sys/kernel/iommu_groups/50/devices/0000:42:05.0</t>
  </si>
  <si>
    <t>/sys/kernel/iommu_groups/12/devices/0000:01:00.0</t>
  </si>
  <si>
    <t>/sys/kernel/iommu_groups/12/devices/0000:01:00.1</t>
  </si>
  <si>
    <t>/sys/kernel/iommu_groups/40/devices/0000:40:04.0</t>
  </si>
  <si>
    <t>/sys/kernel/iommu_groups/69/devices/0000:60:08.1</t>
  </si>
  <si>
    <t>/sys/kernel/iommu_groups/30/devices/0000:24:00.0</t>
  </si>
  <si>
    <t>/sys/kernel/iommu_groups/2/devices/0000:00:02.0</t>
  </si>
  <si>
    <t>/sys/kernel/iommu_groups/59/devices/0000:4b:00.0</t>
  </si>
  <si>
    <t>/sys/kernel/iommu_groups/20/devices/0000:20:04.0</t>
  </si>
  <si>
    <t>/sys/kernel/iommu_groups/49/devices/0000:42:04.0</t>
  </si>
  <si>
    <t>/sys/kernel/iommu_groups/10/devices/0000:00:14.3</t>
  </si>
  <si>
    <t>/sys/kernel/iommu_groups/10/devices/0000:00:14.0</t>
  </si>
  <si>
    <t>/sys/kernel/iommu_groups/39/devices/0000:40:03.0</t>
  </si>
  <si>
    <t>/sys/kernel/iommu_groups/67/devices/0000:60:07.1</t>
  </si>
  <si>
    <t>/sys/kernel/iommu_groups/29/devices/0000:23:00.1</t>
  </si>
  <si>
    <t>/sys/kernel/iommu_groups/0/devices/0000:00:01.0</t>
  </si>
  <si>
    <t>/sys/kernel/iommu_groups/57/devices/0000:46:00.0</t>
  </si>
  <si>
    <t>/sys/kernel/iommu_groups/19/devices/0000:20:03.1</t>
  </si>
  <si>
    <t>/sys/kernel/iommu_groups/47/devices/0000:42:02.0</t>
  </si>
  <si>
    <t>/sys/kernel/iommu_groups/37/devices/0000:40:01.3</t>
  </si>
  <si>
    <t>/sys/kernel/iommu_groups/9/devices/0000:00:08.1</t>
  </si>
  <si>
    <t>/sys/kernel/iommu_groups/65/devices/0000:60:05.0</t>
  </si>
  <si>
    <t>/sys/kernel/iommu_groups/27/devices/0000:22:00.0</t>
  </si>
  <si>
    <t>delim</t>
  </si>
  <si>
    <t>iommu groups ("find /sys/kernel/iommu_groups/ -type l")</t>
  </si>
  <si>
    <t>lspci -n</t>
  </si>
  <si>
    <t>delimiter</t>
  </si>
  <si>
    <t>ID</t>
  </si>
  <si>
    <t>DEVICE</t>
  </si>
  <si>
    <t>GROUP</t>
  </si>
  <si>
    <t>00:00.0 Host bridge [0600]: Advanced Micro Devices, Inc. [AMD] Starship/Matisse Root Complex [1022:1480]</t>
  </si>
  <si>
    <t>00:00.2 IOMMU [0806]: Advanced Micro Devices, Inc. [AMD] Starship/Matisse IOMMU [1022:1481]</t>
  </si>
  <si>
    <t>00:01.0 Host bridge [0600]: Advanced Micro Devices, Inc. [AMD] Starship/Matisse PCIe Dummy Host Bridge [1022:1482]</t>
  </si>
  <si>
    <t>00:01.1 PCI bridge [0604]: Advanced Micro Devices, Inc. [AMD] Starship/Matisse GPP Bridge [1022:1483]</t>
  </si>
  <si>
    <t>00:02.0 Host bridge [0600]: Advanced Micro Devices, Inc. [AMD] Starship/Matisse PCIe Dummy Host Bridge [1022:1482]</t>
  </si>
  <si>
    <t>00:03.0 Host bridge [0600]: Advanced Micro Devices, Inc. [AMD] Starship/Matisse PCIe Dummy Host Bridge [1022:1482]</t>
  </si>
  <si>
    <t>00:04.0 Host bridge [0600]: Advanced Micro Devices, Inc. [AMD] Starship/Matisse PCIe Dummy Host Bridge [1022:1482]</t>
  </si>
  <si>
    <t>00:05.0 Host bridge [0600]: Advanced Micro Devices, Inc. [AMD] Starship/Matisse PCIe Dummy Host Bridge [1022:1482]</t>
  </si>
  <si>
    <t>00:07.0 Host bridge [0600]: Advanced Micro Devices, Inc. [AMD] Starship/Matisse PCIe Dummy Host Bridge [1022:1482]</t>
  </si>
  <si>
    <t>00:07.1 PCI bridge [0604]: Advanced Micro Devices, Inc. [AMD] Starship/Matisse Internal PCIe GPP Bridge 0 to bus[E:B] [1022:1484]</t>
  </si>
  <si>
    <t>00:08.0 Host bridge [0600]: Advanced Micro Devices, Inc. [AMD] Starship/Matisse PCIe Dummy Host Bridge [1022:1482]</t>
  </si>
  <si>
    <t>00:08.1 PCI bridge [0604]: Advanced Micro Devices, Inc. [AMD] Starship/Matisse Internal PCIe GPP Bridge 0 to bus[E:B] [1022:1484]</t>
  </si>
  <si>
    <t>00:14.0 SMBus [0c05]: Advanced Micro Devices, Inc. [AMD] FCH SMBus Controller [1022:790b] (rev 61)</t>
  </si>
  <si>
    <t>00:14.3 ISA bridge [0601]: Advanced Micro Devices, Inc. [AMD] FCH LPC Bridge [1022:790e] (rev 51)</t>
  </si>
  <si>
    <t>00:18.0 Host bridge [0600]: Advanced Micro Devices, Inc. [AMD] Starship Device 24; Function 0 [1022:1490]</t>
  </si>
  <si>
    <t>00:18.1 Host bridge [0600]: Advanced Micro Devices, Inc. [AMD] Starship Device 24; Function 1 [1022:1491]</t>
  </si>
  <si>
    <t>00:18.2 Host bridge [0600]: Advanced Micro Devices, Inc. [AMD] Starship Device 24; Function 2 [1022:1492]</t>
  </si>
  <si>
    <t>00:18.3 Host bridge [0600]: Advanced Micro Devices, Inc. [AMD] Starship Device 24; Function 3 [1022:1493]</t>
  </si>
  <si>
    <t>00:18.4 Host bridge [0600]: Advanced Micro Devices, Inc. [AMD] Starship Device 24; Function 4 [1022:1494]</t>
  </si>
  <si>
    <t>00:18.5 Host bridge [0600]: Advanced Micro Devices, Inc. [AMD] Starship Device 24; Function 5 [1022:1495]</t>
  </si>
  <si>
    <t>00:18.6 Host bridge [0600]: Advanced Micro Devices, Inc. [AMD] Starship Device 24; Function 6 [1022:1496]</t>
  </si>
  <si>
    <t>00:18.7 Host bridge [0600]: Advanced Micro Devices, Inc. [AMD] Starship Device 24; Function 7 [1022:1497]</t>
  </si>
  <si>
    <t>01:00.0 VGA compatible controller [0300]: NVIDIA Corporation GM204 [GeForce GTX 980] [10de:13c0] (rev a1)</t>
  </si>
  <si>
    <t>01:00.1 Audio device [0403]: NVIDIA Corporation GM204 High Definition Audio Controller [10de:0fbb] (rev a1)</t>
  </si>
  <si>
    <t>02:00.0 Non-Essential Instrumentation [1300]: Advanced Micro Devices, Inc. [AMD] Starship/Matisse PCIe Dummy Function [1022:148a]</t>
  </si>
  <si>
    <t>03:00.0 Non-Essential Instrumentation [1300]: Advanced Micro Devices, Inc. [AMD] Starship/Matisse Reserved SPP [1022:1485]</t>
  </si>
  <si>
    <t>03:00.3 USB controller [0c03]: Advanced Micro Devices, Inc. [AMD] Starship USB 3.0 Host Controller [1022:148c]</t>
  </si>
  <si>
    <t>20:00.0 Host bridge [0600]: Advanced Micro Devices, Inc. [AMD] Starship/Matisse Root Complex [1022:1480]</t>
  </si>
  <si>
    <t>20:00.2 IOMMU [0806]: Advanced Micro Devices, Inc. [AMD] Starship/Matisse IOMMU [1022:1481]</t>
  </si>
  <si>
    <t>20:01.0 Host bridge [0600]: Advanced Micro Devices, Inc. [AMD] Starship/Matisse PCIe Dummy Host Bridge [1022:1482]</t>
  </si>
  <si>
    <t>20:02.0 Host bridge [0600]: Advanced Micro Devices, Inc. [AMD] Starship/Matisse PCIe Dummy Host Bridge [1022:1482]</t>
  </si>
  <si>
    <t>20:03.0 Host bridge [0600]: Advanced Micro Devices, Inc. [AMD] Starship/Matisse PCIe Dummy Host Bridge [1022:1482]</t>
  </si>
  <si>
    <t>20:03.1 PCI bridge [0604]: Advanced Micro Devices, Inc. [AMD] Starship/Matisse GPP Bridge [1022:1483]</t>
  </si>
  <si>
    <t>20:04.0 Host bridge [0600]: Advanced Micro Devices, Inc. [AMD] Starship/Matisse PCIe Dummy Host Bridge [1022:1482]</t>
  </si>
  <si>
    <t>20:05.0 Host bridge [0600]: Advanced Micro Devices, Inc. [AMD] Starship/Matisse PCIe Dummy Host Bridge [1022:1482]</t>
  </si>
  <si>
    <t>20:07.0 Host bridge [0600]: Advanced Micro Devices, Inc. [AMD] Starship/Matisse PCIe Dummy Host Bridge [1022:1482]</t>
  </si>
  <si>
    <t>20:07.1 PCI bridge [0604]: Advanced Micro Devices, Inc. [AMD] Starship/Matisse Internal PCIe GPP Bridge 0 to bus[E:B] [1022:1484]</t>
  </si>
  <si>
    <t>20:08.0 Host bridge [0600]: Advanced Micro Devices, Inc. [AMD] Starship/Matisse PCIe Dummy Host Bridge [1022:1482]</t>
  </si>
  <si>
    <t>20:08.1 PCI bridge [0604]: Advanced Micro Devices, Inc. [AMD] Starship/Matisse Internal PCIe GPP Bridge 0 to bus[E:B] [1022:1484]</t>
  </si>
  <si>
    <t>21:00.0 PCI bridge [0604]: Advanced Micro Devices, Inc. [AMD/ATI] Device [1002:14a0] (rev c1)</t>
  </si>
  <si>
    <t>22:00.0 PCI bridge [0604]: Advanced Micro Devices, Inc. [AMD/ATI] Device [1002:14a1]</t>
  </si>
  <si>
    <t>23:00.0 VGA compatible controller [0300]: Advanced Micro Devices, Inc. [AMD/ATI] Vega 20 [Radeon VII] [1002:66af] (rev c1)</t>
  </si>
  <si>
    <t>23:00.1 Audio device [0403]: Advanced Micro Devices, Inc. [AMD/ATI] Vega 20 HDMI Audio [Radeon VII] [1002:ab20]</t>
  </si>
  <si>
    <t>24:00.0 Non-Essential Instrumentation [1300]: Advanced Micro Devices, Inc. [AMD] Starship/Matisse PCIe Dummy Function [1022:148a]</t>
  </si>
  <si>
    <t>25:00.0 Non-Essential Instrumentation [1300]: Advanced Micro Devices, Inc. [AMD] Starship/Matisse Reserved SPP [1022:1485]</t>
  </si>
  <si>
    <t>25:00.1 Encryption controller [1080]: Advanced Micro Devices, Inc. [AMD] Starship/Matisse Cryptographic Coprocessor PSPCPP [1022:1486]</t>
  </si>
  <si>
    <t>25:00.3 USB controller [0c03]: Advanced Micro Devices, Inc. [AMD] Starship USB 3.0 Host Controller [1022:148c]</t>
  </si>
  <si>
    <t>25:00.4 Audio device [0403]: Advanced Micro Devices, Inc. [AMD] Starship/Matisse HD Audio Controller [1022:1487]</t>
  </si>
  <si>
    <t>40:00.0 Host bridge [0600]: Advanced Micro Devices, Inc. [AMD] Starship/Matisse Root Complex [1022:1480]</t>
  </si>
  <si>
    <t>40:00.2 IOMMU [0806]: Advanced Micro Devices, Inc. [AMD] Starship/Matisse IOMMU [1022:1481]</t>
  </si>
  <si>
    <t>40:01.0 Host bridge [0600]: Advanced Micro Devices, Inc. [AMD] Starship/Matisse PCIe Dummy Host Bridge [1022:1482]</t>
  </si>
  <si>
    <t>40:01.1 PCI bridge [0604]: Advanced Micro Devices, Inc. [AMD] Starship/Matisse GPP Bridge [1022:1483]</t>
  </si>
  <si>
    <t>40:01.3 PCI bridge [0604]: Advanced Micro Devices, Inc. [AMD] Starship/Matisse GPP Bridge [1022:1483]</t>
  </si>
  <si>
    <t>40:02.0 Host bridge [0600]: Advanced Micro Devices, Inc. [AMD] Starship/Matisse PCIe Dummy Host Bridge [1022:1482]</t>
  </si>
  <si>
    <t>40:03.0 Host bridge [0600]: Advanced Micro Devices, Inc. [AMD] Starship/Matisse PCIe Dummy Host Bridge [1022:1482]</t>
  </si>
  <si>
    <t>40:04.0 Host bridge [0600]: Advanced Micro Devices, Inc. [AMD] Starship/Matisse PCIe Dummy Host Bridge [1022:1482]</t>
  </si>
  <si>
    <t>40:05.0 Host bridge [0600]: Advanced Micro Devices, Inc. [AMD] Starship/Matisse PCIe Dummy Host Bridge [1022:1482]</t>
  </si>
  <si>
    <t>40:07.0 Host bridge [0600]: Advanced Micro Devices, Inc. [AMD] Starship/Matisse PCIe Dummy Host Bridge [1022:1482]</t>
  </si>
  <si>
    <t>40:07.1 PCI bridge [0604]: Advanced Micro Devices, Inc. [AMD] Starship/Matisse Internal PCIe GPP Bridge 0 to bus[E:B] [1022:1484]</t>
  </si>
  <si>
    <t>40:08.0 Host bridge [0600]: Advanced Micro Devices, Inc. [AMD] Starship/Matisse PCIe Dummy Host Bridge [1022:1482]</t>
  </si>
  <si>
    <t>40:08.1 PCI bridge [0604]: Advanced Micro Devices, Inc. [AMD] Starship/Matisse Internal PCIe GPP Bridge 0 to bus[E:B] [1022:1484]</t>
  </si>
  <si>
    <t>41:00.0 PCI bridge [0604]: Advanced Micro Devices, Inc. [AMD] Device [1022:57ad]</t>
  </si>
  <si>
    <t>42:02.0 PCI bridge [0604]: Advanced Micro Devices, Inc. [AMD] Device [1022:57a3]</t>
  </si>
  <si>
    <t>42:03.0 PCI bridge [0604]: Advanced Micro Devices, Inc. [AMD] Device [1022:57a3]</t>
  </si>
  <si>
    <t>42:04.0 PCI bridge [0604]: Advanced Micro Devices, Inc. [AMD] Device [1022:57a3]</t>
  </si>
  <si>
    <t>42:05.0 PCI bridge [0604]: Advanced Micro Devices, Inc. [AMD] Device [1022:57a3]</t>
  </si>
  <si>
    <t>42:08.0 PCI bridge [0604]: Advanced Micro Devices, Inc. [AMD] Device [1022:57a4]</t>
  </si>
  <si>
    <t>42:09.0 PCI bridge [0604]: Advanced Micro Devices, Inc. [AMD] Device [1022:57a4]</t>
  </si>
  <si>
    <t>42:0a.0 PCI bridge [0604]: Advanced Micro Devices, Inc. [AMD] Device [1022:57a4]</t>
  </si>
  <si>
    <t>43:00.0 USB controller [0c03]: ASMedia Technology Inc. Device [1b21:3242]</t>
  </si>
  <si>
    <t>44:00.0 Ethernet controller [0200]: Aquantia Corp. AQC107 NBase-T/IEEE 802.3bz Ethernet Controller [AQtion] [1d6a:07b1] (rev 02)</t>
  </si>
  <si>
    <t>45:00.0 Network controller [0280]: Intel Corporation Device [8086:2723] (rev 1a)</t>
  </si>
  <si>
    <t>46:00.0 Ethernet controller [0200]: Realtek Semiconductor Co., Ltd. Device [10ec:8125] (rev 01)</t>
  </si>
  <si>
    <t>47:00.0 Non-Essential Instrumentation [1300]: Advanced Micro Devices, Inc. [AMD] Starship/Matisse Reserved SPP [1022:1485]</t>
  </si>
  <si>
    <t>47:00.1 USB controller [0c03]: Advanced Micro Devices, Inc. [AMD] Matisse USB 3.0 Host Controller [1022:149c]</t>
  </si>
  <si>
    <t>47:00.3 USB controller [0c03]: Advanced Micro Devices, Inc. [AMD] Matisse USB 3.0 Host Controller [1022:149c]</t>
  </si>
  <si>
    <t>48:00.0 SATA controller [0106]: Advanced Micro Devices, Inc. [AMD] FCH SATA Controller [AHCI mode] [1022:7901] (rev 51)</t>
  </si>
  <si>
    <t>49:00.0 SATA controller [0106]: Advanced Micro Devices, Inc. [AMD] FCH SATA Controller [AHCI mode] [1022:7901] (rev 51)</t>
  </si>
  <si>
    <t>4a:00.0 Non-Volatile memory controller [0108]: Phison Electronics Corporation Device [1987:5016] (rev 01)</t>
  </si>
  <si>
    <t>4b:00.0 Non-Essential Instrumentation [1300]: Advanced Micro Devices, Inc. [AMD] Starship/Matisse PCIe Dummy Function [1022:148a]</t>
  </si>
  <si>
    <t>4c:00.0 Non-Essential Instrumentation [1300]: Advanced Micro Devices, Inc. [AMD] Starship/Matisse Reserved SPP [1022:1485]</t>
  </si>
  <si>
    <t>60:00.0 Host bridge [0600]: Advanced Micro Devices, Inc. [AMD] Starship/Matisse Root Complex [1022:1480]</t>
  </si>
  <si>
    <t>60:00.2 IOMMU [0806]: Advanced Micro Devices, Inc. [AMD] Starship/Matisse IOMMU [1022:1481]</t>
  </si>
  <si>
    <t>60:01.0 Host bridge [0600]: Advanced Micro Devices, Inc. [AMD] Starship/Matisse PCIe Dummy Host Bridge [1022:1482]</t>
  </si>
  <si>
    <t>60:02.0 Host bridge [0600]: Advanced Micro Devices, Inc. [AMD] Starship/Matisse PCIe Dummy Host Bridge [1022:1482]</t>
  </si>
  <si>
    <t>60:03.0 Host bridge [0600]: Advanced Micro Devices, Inc. [AMD] Starship/Matisse PCIe Dummy Host Bridge [1022:1482]</t>
  </si>
  <si>
    <t>60:04.0 Host bridge [0600]: Advanced Micro Devices, Inc. [AMD] Starship/Matisse PCIe Dummy Host Bridge [1022:1482]</t>
  </si>
  <si>
    <t>60:05.0 Host bridge [0600]: Advanced Micro Devices, Inc. [AMD] Starship/Matisse PCIe Dummy Host Bridge [1022:1482]</t>
  </si>
  <si>
    <t>60:07.0 Host bridge [0600]: Advanced Micro Devices, Inc. [AMD] Starship/Matisse PCIe Dummy Host Bridge [1022:1482]</t>
  </si>
  <si>
    <t>60:07.1 PCI bridge [0604]: Advanced Micro Devices, Inc. [AMD] Starship/Matisse Internal PCIe GPP Bridge 0 to bus[E:B] [1022:1484]</t>
  </si>
  <si>
    <t>60:08.0 Host bridge [0600]: Advanced Micro Devices, Inc. [AMD] Starship/Matisse PCIe Dummy Host Bridge [1022:1482]</t>
  </si>
  <si>
    <t>60:08.1 PCI bridge [0604]: Advanced Micro Devices, Inc. [AMD] Starship/Matisse Internal PCIe GPP Bridge 0 to bus[E:B] [1022:1484]</t>
  </si>
  <si>
    <t>61:00.0 Non-Essential Instrumentation [1300]: Advanced Micro Devices, Inc. [AMD] Starship/Matisse PCIe Dummy Function [1022:148a]</t>
  </si>
  <si>
    <t>62:00.0 Non-Essential Instrumentation [1300]: Advanced Micro Devices, Inc. [AMD] Starship/Matisse Reserved SPP [1022:1485]</t>
  </si>
  <si>
    <t>Description</t>
  </si>
  <si>
    <t>DESCRIPTION</t>
  </si>
  <si>
    <t>delim2</t>
  </si>
  <si>
    <t>delim3</t>
  </si>
  <si>
    <t>Pa</t>
  </si>
  <si>
    <t>Pb</t>
  </si>
  <si>
    <t>ASRock LED Controller</t>
  </si>
  <si>
    <t>USB 1.x</t>
  </si>
  <si>
    <t>USB 2.0</t>
  </si>
  <si>
    <t>USB</t>
  </si>
  <si>
    <t>Port #</t>
  </si>
  <si>
    <t>15a</t>
  </si>
  <si>
    <t>15b</t>
  </si>
  <si>
    <t>2-5</t>
  </si>
  <si>
    <t>10a</t>
  </si>
  <si>
    <t>10b</t>
  </si>
  <si>
    <t>9a</t>
  </si>
  <si>
    <t>9b</t>
  </si>
  <si>
    <t>Port ID</t>
  </si>
  <si>
    <t>USB 3.2 Gen 1</t>
  </si>
  <si>
    <t>USB 3.2 Gen 2</t>
  </si>
  <si>
    <t>USB 3.2 Gen 2x2</t>
  </si>
  <si>
    <t>USB-C</t>
  </si>
  <si>
    <t>nc</t>
  </si>
  <si>
    <t>SATA3</t>
  </si>
  <si>
    <t>SATA 7-8</t>
  </si>
  <si>
    <t>SATA 5-6</t>
  </si>
  <si>
    <t>SATA 3-4</t>
  </si>
  <si>
    <t>SATA 1-2</t>
  </si>
  <si>
    <t>PCIE</t>
  </si>
  <si>
    <t>USB 3.2 Gen 1 (front R)</t>
  </si>
  <si>
    <t>USB 3.2 Gen 1 (front L)</t>
  </si>
  <si>
    <t>USB 3.2 Gen 2 (front)</t>
  </si>
  <si>
    <t>USB 3.0</t>
  </si>
  <si>
    <t>47:00.1</t>
  </si>
  <si>
    <t>Bluetooth</t>
  </si>
  <si>
    <t>47:00.3</t>
  </si>
  <si>
    <t>USB Audio Realtek</t>
  </si>
  <si>
    <t>int</t>
  </si>
  <si>
    <t>48:00.0</t>
  </si>
  <si>
    <t>49:00.0</t>
  </si>
  <si>
    <t>43:00.0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</si>
</sst>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6" fontId="0" fillId="0" borderId="0" xfId="0" quotePrefix="1" applyNumberFormat="1" applyAlignment="1">
      <alignment horizontal="center"/>
    </xf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792480</xdr:colOff>
      <xdr:row>0</xdr:row>
      <xdr:rowOff>98389</xdr:rowOff>
    </xdr:from>
    <xdr:to>
      <xdr:col>30</xdr:col>
      <xdr:colOff>33657</xdr:colOff>
      <xdr:row>63</xdr:row>
      <xdr:rowOff>78752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1E2462AD-C41F-EA4B-AEB1-1D336C4DDD06}"/>
            </a:ext>
          </a:extLst>
        </xdr:cNvPr>
        <xdr:cNvGrpSpPr>
          <a:grpSpLocks noChangeAspect="1"/>
        </xdr:cNvGrpSpPr>
      </xdr:nvGrpSpPr>
      <xdr:grpSpPr>
        <a:xfrm>
          <a:off x="12364720" y="98389"/>
          <a:ext cx="10762617" cy="12141883"/>
          <a:chOff x="11694160" y="1398869"/>
          <a:chExt cx="10762617" cy="11369723"/>
        </a:xfrm>
      </xdr:grpSpPr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40128AB8-9CD0-5A43-86D5-AD87880FB8C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1694160" y="1398869"/>
            <a:ext cx="10565957" cy="104249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" name="Line Callout 1 33">
            <a:extLst>
              <a:ext uri="{FF2B5EF4-FFF2-40B4-BE49-F238E27FC236}">
                <a16:creationId xmlns:a16="http://schemas.microsoft.com/office/drawing/2014/main" id="{76374275-61C4-CB47-B0B5-C812527E9A68}"/>
              </a:ext>
            </a:extLst>
          </xdr:cNvPr>
          <xdr:cNvSpPr/>
        </xdr:nvSpPr>
        <xdr:spPr>
          <a:xfrm>
            <a:off x="21608068" y="7281788"/>
            <a:ext cx="693469" cy="240441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11</a:t>
            </a:r>
          </a:p>
        </xdr:txBody>
      </xdr:sp>
      <xdr:sp macro="" textlink="">
        <xdr:nvSpPr>
          <xdr:cNvPr id="35" name="Line Callout 1 34">
            <a:extLst>
              <a:ext uri="{FF2B5EF4-FFF2-40B4-BE49-F238E27FC236}">
                <a16:creationId xmlns:a16="http://schemas.microsoft.com/office/drawing/2014/main" id="{50DB84B8-DE64-154B-BFBA-8185163C66A8}"/>
              </a:ext>
            </a:extLst>
          </xdr:cNvPr>
          <xdr:cNvSpPr/>
        </xdr:nvSpPr>
        <xdr:spPr>
          <a:xfrm>
            <a:off x="21763308" y="8744782"/>
            <a:ext cx="693469" cy="240441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13</a:t>
            </a:r>
          </a:p>
        </xdr:txBody>
      </xdr:sp>
      <xdr:sp macro="" textlink="">
        <xdr:nvSpPr>
          <xdr:cNvPr id="46" name="Line Callout 1 45">
            <a:extLst>
              <a:ext uri="{FF2B5EF4-FFF2-40B4-BE49-F238E27FC236}">
                <a16:creationId xmlns:a16="http://schemas.microsoft.com/office/drawing/2014/main" id="{B99DE243-4F53-E04F-AA75-2A2DA6322069}"/>
              </a:ext>
            </a:extLst>
          </xdr:cNvPr>
          <xdr:cNvSpPr/>
        </xdr:nvSpPr>
        <xdr:spPr>
          <a:xfrm>
            <a:off x="19618960" y="12528151"/>
            <a:ext cx="693469" cy="240441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22</a:t>
            </a:r>
          </a:p>
        </xdr:txBody>
      </xdr:sp>
      <xdr:sp macro="" textlink="">
        <xdr:nvSpPr>
          <xdr:cNvPr id="47" name="Line Callout 1 46">
            <a:extLst>
              <a:ext uri="{FF2B5EF4-FFF2-40B4-BE49-F238E27FC236}">
                <a16:creationId xmlns:a16="http://schemas.microsoft.com/office/drawing/2014/main" id="{57C38276-CFCD-8D48-9B35-9BCC25F67EA4}"/>
              </a:ext>
            </a:extLst>
          </xdr:cNvPr>
          <xdr:cNvSpPr/>
        </xdr:nvSpPr>
        <xdr:spPr>
          <a:xfrm>
            <a:off x="18592800" y="12528151"/>
            <a:ext cx="693469" cy="240441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23</a:t>
            </a:r>
          </a:p>
        </xdr:txBody>
      </xdr:sp>
      <xdr:sp macro="" textlink="">
        <xdr:nvSpPr>
          <xdr:cNvPr id="49" name="Line Callout 1 48">
            <a:extLst>
              <a:ext uri="{FF2B5EF4-FFF2-40B4-BE49-F238E27FC236}">
                <a16:creationId xmlns:a16="http://schemas.microsoft.com/office/drawing/2014/main" id="{1FAE6952-78D1-0C40-94F9-0D0AD76FC33C}"/>
              </a:ext>
            </a:extLst>
          </xdr:cNvPr>
          <xdr:cNvSpPr/>
        </xdr:nvSpPr>
        <xdr:spPr>
          <a:xfrm>
            <a:off x="21762720" y="11264229"/>
            <a:ext cx="693469" cy="240441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17</a:t>
            </a:r>
          </a:p>
        </xdr:txBody>
      </xdr:sp>
      <xdr:sp macro="" textlink="">
        <xdr:nvSpPr>
          <xdr:cNvPr id="50" name="Line Callout 1 49">
            <a:extLst>
              <a:ext uri="{FF2B5EF4-FFF2-40B4-BE49-F238E27FC236}">
                <a16:creationId xmlns:a16="http://schemas.microsoft.com/office/drawing/2014/main" id="{F8F82363-67D4-8248-BD74-1AC7DF69831B}"/>
              </a:ext>
            </a:extLst>
          </xdr:cNvPr>
          <xdr:cNvSpPr/>
        </xdr:nvSpPr>
        <xdr:spPr>
          <a:xfrm>
            <a:off x="21762720" y="10674949"/>
            <a:ext cx="693469" cy="240441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16</a:t>
            </a:r>
          </a:p>
        </xdr:txBody>
      </xdr:sp>
      <xdr:sp macro="" textlink="">
        <xdr:nvSpPr>
          <xdr:cNvPr id="51" name="Line Callout 1 50">
            <a:extLst>
              <a:ext uri="{FF2B5EF4-FFF2-40B4-BE49-F238E27FC236}">
                <a16:creationId xmlns:a16="http://schemas.microsoft.com/office/drawing/2014/main" id="{1EAB7923-61C5-3040-921B-D0FBB41CC9D2}"/>
              </a:ext>
            </a:extLst>
          </xdr:cNvPr>
          <xdr:cNvSpPr/>
        </xdr:nvSpPr>
        <xdr:spPr>
          <a:xfrm>
            <a:off x="21762720" y="10105989"/>
            <a:ext cx="693469" cy="240441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15</a:t>
            </a:r>
          </a:p>
        </xdr:txBody>
      </xdr:sp>
      <xdr:sp macro="" textlink="">
        <xdr:nvSpPr>
          <xdr:cNvPr id="52" name="Line Callout 1 51">
            <a:extLst>
              <a:ext uri="{FF2B5EF4-FFF2-40B4-BE49-F238E27FC236}">
                <a16:creationId xmlns:a16="http://schemas.microsoft.com/office/drawing/2014/main" id="{E3E85602-6221-D541-A2A1-35982B945952}"/>
              </a:ext>
            </a:extLst>
          </xdr:cNvPr>
          <xdr:cNvSpPr/>
        </xdr:nvSpPr>
        <xdr:spPr>
          <a:xfrm>
            <a:off x="21762720" y="9506549"/>
            <a:ext cx="693469" cy="240441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14</a:t>
            </a:r>
          </a:p>
        </xdr:txBody>
      </xdr:sp>
    </xdr:grpSp>
    <xdr:clientData/>
  </xdr:twoCellAnchor>
  <xdr:twoCellAnchor editAs="absolute">
    <xdr:from>
      <xdr:col>7</xdr:col>
      <xdr:colOff>25387</xdr:colOff>
      <xdr:row>1</xdr:row>
      <xdr:rowOff>59570</xdr:rowOff>
    </xdr:from>
    <xdr:to>
      <xdr:col>17</xdr:col>
      <xdr:colOff>792136</xdr:colOff>
      <xdr:row>21</xdr:row>
      <xdr:rowOff>119844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FB917889-ADD9-ED4B-B46C-3FF1258B50C5}"/>
            </a:ext>
          </a:extLst>
        </xdr:cNvPr>
        <xdr:cNvGrpSpPr>
          <a:grpSpLocks noChangeAspect="1"/>
        </xdr:cNvGrpSpPr>
      </xdr:nvGrpSpPr>
      <xdr:grpSpPr>
        <a:xfrm>
          <a:off x="4190987" y="252610"/>
          <a:ext cx="8996349" cy="3921074"/>
          <a:chOff x="8427560" y="932103"/>
          <a:chExt cx="9054658" cy="3861292"/>
        </a:xfrm>
      </xdr:grpSpPr>
      <xdr:pic>
        <xdr:nvPicPr>
          <xdr:cNvPr id="2" name="Picture 1" descr="ASRock TRX40 Creator - The AMD TRX40 Motherboard Overview: 12 New ...">
            <a:extLst>
              <a:ext uri="{FF2B5EF4-FFF2-40B4-BE49-F238E27FC236}">
                <a16:creationId xmlns:a16="http://schemas.microsoft.com/office/drawing/2014/main" id="{105B1499-D621-CB43-860C-06ED1215329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27560" y="1446639"/>
            <a:ext cx="7975033" cy="24447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Line Callout 1 24">
            <a:extLst>
              <a:ext uri="{FF2B5EF4-FFF2-40B4-BE49-F238E27FC236}">
                <a16:creationId xmlns:a16="http://schemas.microsoft.com/office/drawing/2014/main" id="{F6897784-0E67-4144-A672-66A15483D023}"/>
              </a:ext>
            </a:extLst>
          </xdr:cNvPr>
          <xdr:cNvSpPr/>
        </xdr:nvSpPr>
        <xdr:spPr>
          <a:xfrm>
            <a:off x="10321920" y="4055675"/>
            <a:ext cx="706140" cy="241482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15b</a:t>
            </a:r>
          </a:p>
        </xdr:txBody>
      </xdr:sp>
      <xdr:sp macro="" textlink="">
        <xdr:nvSpPr>
          <xdr:cNvPr id="26" name="Line Callout 1 25">
            <a:extLst>
              <a:ext uri="{FF2B5EF4-FFF2-40B4-BE49-F238E27FC236}">
                <a16:creationId xmlns:a16="http://schemas.microsoft.com/office/drawing/2014/main" id="{FD7B53A1-3B5A-7243-B3E9-CAB8B554BE56}"/>
              </a:ext>
            </a:extLst>
          </xdr:cNvPr>
          <xdr:cNvSpPr/>
        </xdr:nvSpPr>
        <xdr:spPr>
          <a:xfrm>
            <a:off x="10319742" y="4550598"/>
            <a:ext cx="706140" cy="240803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15a</a:t>
            </a:r>
          </a:p>
        </xdr:txBody>
      </xdr:sp>
      <xdr:sp macro="" textlink="">
        <xdr:nvSpPr>
          <xdr:cNvPr id="27" name="Line Callout 1 26">
            <a:extLst>
              <a:ext uri="{FF2B5EF4-FFF2-40B4-BE49-F238E27FC236}">
                <a16:creationId xmlns:a16="http://schemas.microsoft.com/office/drawing/2014/main" id="{D563C0DD-2868-FE40-A024-0D62B6E06FA3}"/>
              </a:ext>
            </a:extLst>
          </xdr:cNvPr>
          <xdr:cNvSpPr/>
        </xdr:nvSpPr>
        <xdr:spPr>
          <a:xfrm>
            <a:off x="14295908" y="4053828"/>
            <a:ext cx="701054" cy="241482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10b</a:t>
            </a:r>
          </a:p>
        </xdr:txBody>
      </xdr:sp>
      <xdr:sp macro="" textlink="">
        <xdr:nvSpPr>
          <xdr:cNvPr id="28" name="Line Callout 1 27">
            <a:extLst>
              <a:ext uri="{FF2B5EF4-FFF2-40B4-BE49-F238E27FC236}">
                <a16:creationId xmlns:a16="http://schemas.microsoft.com/office/drawing/2014/main" id="{8886A518-94A5-7D40-A732-7E40B895AE0A}"/>
              </a:ext>
            </a:extLst>
          </xdr:cNvPr>
          <xdr:cNvSpPr/>
        </xdr:nvSpPr>
        <xdr:spPr>
          <a:xfrm>
            <a:off x="14293730" y="4548751"/>
            <a:ext cx="701054" cy="240803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10a</a:t>
            </a:r>
          </a:p>
        </xdr:txBody>
      </xdr:sp>
      <xdr:sp macro="" textlink="">
        <xdr:nvSpPr>
          <xdr:cNvPr id="29" name="Line Callout 1 28">
            <a:extLst>
              <a:ext uri="{FF2B5EF4-FFF2-40B4-BE49-F238E27FC236}">
                <a16:creationId xmlns:a16="http://schemas.microsoft.com/office/drawing/2014/main" id="{929A2CFE-1AB6-A74F-8435-692848D04C53}"/>
              </a:ext>
            </a:extLst>
          </xdr:cNvPr>
          <xdr:cNvSpPr/>
        </xdr:nvSpPr>
        <xdr:spPr>
          <a:xfrm>
            <a:off x="15588546" y="4057669"/>
            <a:ext cx="701054" cy="241482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9b</a:t>
            </a:r>
          </a:p>
        </xdr:txBody>
      </xdr:sp>
      <xdr:sp macro="" textlink="">
        <xdr:nvSpPr>
          <xdr:cNvPr id="30" name="Line Callout 1 29">
            <a:extLst>
              <a:ext uri="{FF2B5EF4-FFF2-40B4-BE49-F238E27FC236}">
                <a16:creationId xmlns:a16="http://schemas.microsoft.com/office/drawing/2014/main" id="{A607E07F-8EBA-A744-96C3-ECFAFB986EA5}"/>
              </a:ext>
            </a:extLst>
          </xdr:cNvPr>
          <xdr:cNvSpPr/>
        </xdr:nvSpPr>
        <xdr:spPr>
          <a:xfrm>
            <a:off x="15586368" y="4552592"/>
            <a:ext cx="701054" cy="240803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9a</a:t>
            </a:r>
          </a:p>
        </xdr:txBody>
      </xdr:sp>
      <xdr:sp macro="" textlink="">
        <xdr:nvSpPr>
          <xdr:cNvPr id="31" name="Line Callout 1 30">
            <a:extLst>
              <a:ext uri="{FF2B5EF4-FFF2-40B4-BE49-F238E27FC236}">
                <a16:creationId xmlns:a16="http://schemas.microsoft.com/office/drawing/2014/main" id="{E0BAC897-2F9F-4240-AF16-11B47BE8C3A4}"/>
              </a:ext>
            </a:extLst>
          </xdr:cNvPr>
          <xdr:cNvSpPr/>
        </xdr:nvSpPr>
        <xdr:spPr>
          <a:xfrm>
            <a:off x="16781164" y="4054119"/>
            <a:ext cx="701054" cy="241482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8</a:t>
            </a:r>
          </a:p>
        </xdr:txBody>
      </xdr:sp>
      <xdr:sp macro="" textlink="">
        <xdr:nvSpPr>
          <xdr:cNvPr id="38" name="Line Callout 1 37">
            <a:extLst>
              <a:ext uri="{FF2B5EF4-FFF2-40B4-BE49-F238E27FC236}">
                <a16:creationId xmlns:a16="http://schemas.microsoft.com/office/drawing/2014/main" id="{08EDD8B0-A770-6F43-A216-7A772A577C4D}"/>
              </a:ext>
            </a:extLst>
          </xdr:cNvPr>
          <xdr:cNvSpPr/>
        </xdr:nvSpPr>
        <xdr:spPr>
          <a:xfrm>
            <a:off x="12625771" y="4055549"/>
            <a:ext cx="701054" cy="241482"/>
          </a:xfrm>
          <a:prstGeom prst="borderCallout1">
            <a:avLst>
              <a:gd name="adj1" fmla="val 51791"/>
              <a:gd name="adj2" fmla="val -16352"/>
              <a:gd name="adj3" fmla="val -448319"/>
              <a:gd name="adj4" fmla="val -74067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</a:t>
            </a:r>
            <a:r>
              <a:rPr lang="en-GB" sz="1100" baseline="0"/>
              <a:t> 2-5</a:t>
            </a:r>
            <a:endParaRPr lang="en-GB" sz="1100"/>
          </a:p>
        </xdr:txBody>
      </xdr:sp>
      <xdr:sp macro="" textlink="">
        <xdr:nvSpPr>
          <xdr:cNvPr id="41" name="Line Callout 1 40">
            <a:extLst>
              <a:ext uri="{FF2B5EF4-FFF2-40B4-BE49-F238E27FC236}">
                <a16:creationId xmlns:a16="http://schemas.microsoft.com/office/drawing/2014/main" id="{BB806E9E-8B69-564C-A26F-E10ED5E1961C}"/>
              </a:ext>
            </a:extLst>
          </xdr:cNvPr>
          <xdr:cNvSpPr/>
        </xdr:nvSpPr>
        <xdr:spPr>
          <a:xfrm>
            <a:off x="15342680" y="932103"/>
            <a:ext cx="700836" cy="242902"/>
          </a:xfrm>
          <a:prstGeom prst="borderCallout1">
            <a:avLst>
              <a:gd name="adj1" fmla="val 51791"/>
              <a:gd name="adj2" fmla="val -16352"/>
              <a:gd name="adj3" fmla="val 547564"/>
              <a:gd name="adj4" fmla="val -74063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7</a:t>
            </a:r>
          </a:p>
        </xdr:txBody>
      </xdr:sp>
      <xdr:sp macro="" textlink="">
        <xdr:nvSpPr>
          <xdr:cNvPr id="42" name="Line Callout 1 41">
            <a:extLst>
              <a:ext uri="{FF2B5EF4-FFF2-40B4-BE49-F238E27FC236}">
                <a16:creationId xmlns:a16="http://schemas.microsoft.com/office/drawing/2014/main" id="{8A6DF7AC-E39B-5B49-B4BD-833EFFC4B2C1}"/>
              </a:ext>
            </a:extLst>
          </xdr:cNvPr>
          <xdr:cNvSpPr/>
        </xdr:nvSpPr>
        <xdr:spPr>
          <a:xfrm>
            <a:off x="14083338" y="932391"/>
            <a:ext cx="700836" cy="242902"/>
          </a:xfrm>
          <a:prstGeom prst="borderCallout1">
            <a:avLst>
              <a:gd name="adj1" fmla="val 51791"/>
              <a:gd name="adj2" fmla="val -16352"/>
              <a:gd name="adj3" fmla="val 547564"/>
              <a:gd name="adj4" fmla="val -74063"/>
            </a:avLst>
          </a:prstGeom>
          <a:ln w="31750">
            <a:solidFill>
              <a:srgbClr val="0070C0"/>
            </a:solidFill>
            <a:headEnd type="oval" w="lg" len="lg"/>
            <a:tailEnd type="oval" w="lg" len="lg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/>
              <a:t>Port 6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FF474A-DD7D-4AA2-B48A-3209EE45E7E4}" name="Table1" displayName="Table1" ref="A1:H87" totalsRowShown="0">
  <autoFilter ref="A1:H87" xr:uid="{6CFEDEC0-21CE-469A-B51F-ED06A09C194E}"/>
  <tableColumns count="8">
    <tableColumn id="1" xr3:uid="{0CAA1F67-0F15-4DB5-942D-91D87F0681D0}" name="iommu groups (&quot;find /sys/kernel/iommu_groups/ -type l&quot;)"/>
    <tableColumn id="2" xr3:uid="{695E0517-03DD-4E1A-B412-2309B38F9274}" name="delim">
      <calculatedColumnFormula>FIND("/",A2,22)</calculatedColumnFormula>
    </tableColumn>
    <tableColumn id="3" xr3:uid="{E59BA17B-AF76-4FBC-87A7-1BB0F3BBE0C6}" name="delim2">
      <calculatedColumnFormula>FIND("/",A2,B2+1)</calculatedColumnFormula>
    </tableColumn>
    <tableColumn id="4" xr3:uid="{E53FD5EE-60C0-4833-8C62-0FFFABA7D82F}" name="delim3">
      <calculatedColumnFormula>FIND("/",A2,C2+1)</calculatedColumnFormula>
    </tableColumn>
    <tableColumn id="5" xr3:uid="{58CD3919-D8D5-417C-A054-469AC3FE1039}" name="GROUP" dataDxfId="1">
      <calculatedColumnFormula>_xlfn.NUMBERVALUE(MID(A2,B2+1,C2-B2-1))</calculatedColumnFormula>
    </tableColumn>
    <tableColumn id="6" xr3:uid="{3412855A-40CE-46C0-BCDE-68894318E260}" name="DEVICE" dataDxfId="0">
      <calculatedColumnFormula>RIGHT(A2,LEN(A2)-D2)</calculatedColumnFormula>
    </tableColumn>
    <tableColumn id="7" xr3:uid="{DDEF2125-37AF-4141-B9D5-1297E8AD1396}" name="ID">
      <calculatedColumnFormula>VLOOKUP(F2,'lspci -nn'!D:F,2,FALSE)</calculatedColumnFormula>
    </tableColumn>
    <tableColumn id="8" xr3:uid="{3209084D-EB5F-4642-AEC6-EFAEE6C718EE}" name="DESCRIPTION">
      <calculatedColumnFormula>VLOOKUP(F2,'lspci -nn'!D:F,3,FALSE)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92FE-5596-4676-9534-DDF9513D8828}">
  <sheetPr>
    <pageSetUpPr fitToPage="1"/>
  </sheetPr>
  <dimension ref="A1:H87"/>
  <sheetViews>
    <sheetView zoomScale="120" zoomScaleNormal="120" workbookViewId="0"/>
  </sheetViews>
  <sheetFormatPr baseColWidth="10" defaultColWidth="8.83203125" defaultRowHeight="15"/>
  <cols>
    <col min="1" max="1" width="52.33203125" customWidth="1"/>
    <col min="2" max="4" width="0" hidden="1" customWidth="1"/>
    <col min="5" max="5" width="9" style="3" customWidth="1"/>
    <col min="6" max="6" width="13.33203125" style="3" customWidth="1"/>
    <col min="7" max="7" width="10.83203125" customWidth="1"/>
    <col min="8" max="8" width="87.83203125" bestFit="1" customWidth="1"/>
  </cols>
  <sheetData>
    <row r="1" spans="1:8">
      <c r="A1" s="1" t="s">
        <v>87</v>
      </c>
      <c r="B1" t="s">
        <v>86</v>
      </c>
      <c r="C1" t="s">
        <v>189</v>
      </c>
      <c r="D1" t="s">
        <v>190</v>
      </c>
      <c r="E1" s="2" t="s">
        <v>92</v>
      </c>
      <c r="F1" s="2" t="s">
        <v>91</v>
      </c>
      <c r="G1" s="1" t="s">
        <v>90</v>
      </c>
      <c r="H1" s="1" t="s">
        <v>188</v>
      </c>
    </row>
    <row r="2" spans="1:8">
      <c r="A2" t="s">
        <v>78</v>
      </c>
      <c r="B2">
        <f t="shared" ref="B2:B33" si="0">FIND("/",A2,22)</f>
        <v>25</v>
      </c>
      <c r="C2">
        <f t="shared" ref="C2:C33" si="1">FIND("/",A2,B2+1)</f>
        <v>27</v>
      </c>
      <c r="D2">
        <f t="shared" ref="D2:D33" si="2">FIND("/",A2,C2+1)</f>
        <v>35</v>
      </c>
      <c r="E2" s="4">
        <f t="shared" ref="E2:E33" si="3">_xlfn.NUMBERVALUE(MID(A2,B2+1,C2-B2-1))</f>
        <v>0</v>
      </c>
      <c r="F2" s="3" t="str">
        <f t="shared" ref="F2:F33" si="4">RIGHT(A2,LEN(A2)-D2)</f>
        <v>0000:00:01.0</v>
      </c>
      <c r="G2" t="str">
        <f>VLOOKUP(F2,'lspci -nn'!D:F,2,FALSE)</f>
        <v>1022:1482</v>
      </c>
      <c r="H2" t="str">
        <f>VLOOKUP(F2,'lspci -nn'!D:F,3,FALSE)</f>
        <v>Advanced Micro Devices, Inc. [AMD] Starship/Matisse PCIe Dummy Host Bridge [1022:1482]</v>
      </c>
    </row>
    <row r="3" spans="1:8">
      <c r="A3" t="s">
        <v>34</v>
      </c>
      <c r="B3">
        <f t="shared" si="0"/>
        <v>25</v>
      </c>
      <c r="C3">
        <f t="shared" si="1"/>
        <v>27</v>
      </c>
      <c r="D3">
        <f t="shared" si="2"/>
        <v>35</v>
      </c>
      <c r="E3" s="4">
        <f t="shared" si="3"/>
        <v>1</v>
      </c>
      <c r="F3" s="3" t="str">
        <f t="shared" si="4"/>
        <v>0000:00:01.1</v>
      </c>
      <c r="G3" t="str">
        <f>VLOOKUP(F3,'lspci -nn'!D:F,2,FALSE)</f>
        <v>1022:1483</v>
      </c>
      <c r="H3" t="str">
        <f>VLOOKUP(F3,'lspci -nn'!D:F,3,FALSE)</f>
        <v>Advanced Micro Devices, Inc. [AMD] Starship/Matisse GPP Bridge [1022:1483]</v>
      </c>
    </row>
    <row r="4" spans="1:8">
      <c r="A4" t="s">
        <v>69</v>
      </c>
      <c r="B4">
        <f t="shared" si="0"/>
        <v>25</v>
      </c>
      <c r="C4">
        <f t="shared" si="1"/>
        <v>27</v>
      </c>
      <c r="D4">
        <f t="shared" si="2"/>
        <v>35</v>
      </c>
      <c r="E4" s="4">
        <f t="shared" si="3"/>
        <v>2</v>
      </c>
      <c r="F4" s="3" t="str">
        <f t="shared" si="4"/>
        <v>0000:00:02.0</v>
      </c>
      <c r="G4" t="str">
        <f>VLOOKUP(F4,'lspci -nn'!D:F,2,FALSE)</f>
        <v>1022:1482</v>
      </c>
      <c r="H4" t="str">
        <f>VLOOKUP(F4,'lspci -nn'!D:F,3,FALSE)</f>
        <v>Advanced Micro Devices, Inc. [AMD] Starship/Matisse PCIe Dummy Host Bridge [1022:1482]</v>
      </c>
    </row>
    <row r="5" spans="1:8">
      <c r="A5" t="s">
        <v>23</v>
      </c>
      <c r="B5">
        <f t="shared" si="0"/>
        <v>25</v>
      </c>
      <c r="C5">
        <f t="shared" si="1"/>
        <v>27</v>
      </c>
      <c r="D5">
        <f t="shared" si="2"/>
        <v>35</v>
      </c>
      <c r="E5" s="4">
        <f t="shared" si="3"/>
        <v>3</v>
      </c>
      <c r="F5" s="3" t="str">
        <f t="shared" si="4"/>
        <v>0000:00:03.0</v>
      </c>
      <c r="G5" t="str">
        <f>VLOOKUP(F5,'lspci -nn'!D:F,2,FALSE)</f>
        <v>1022:1482</v>
      </c>
      <c r="H5" t="str">
        <f>VLOOKUP(F5,'lspci -nn'!D:F,3,FALSE)</f>
        <v>Advanced Micro Devices, Inc. [AMD] Starship/Matisse PCIe Dummy Host Bridge [1022:1482]</v>
      </c>
    </row>
    <row r="6" spans="1:8">
      <c r="A6" t="s">
        <v>60</v>
      </c>
      <c r="B6">
        <f t="shared" si="0"/>
        <v>25</v>
      </c>
      <c r="C6">
        <f t="shared" si="1"/>
        <v>27</v>
      </c>
      <c r="D6">
        <f t="shared" si="2"/>
        <v>35</v>
      </c>
      <c r="E6" s="4">
        <f t="shared" si="3"/>
        <v>4</v>
      </c>
      <c r="F6" s="3" t="str">
        <f t="shared" si="4"/>
        <v>0000:00:04.0</v>
      </c>
      <c r="G6" t="str">
        <f>VLOOKUP(F6,'lspci -nn'!D:F,2,FALSE)</f>
        <v>1022:1482</v>
      </c>
      <c r="H6" t="str">
        <f>VLOOKUP(F6,'lspci -nn'!D:F,3,FALSE)</f>
        <v>Advanced Micro Devices, Inc. [AMD] Starship/Matisse PCIe Dummy Host Bridge [1022:1482]</v>
      </c>
    </row>
    <row r="7" spans="1:8">
      <c r="A7" t="s">
        <v>13</v>
      </c>
      <c r="B7">
        <f t="shared" si="0"/>
        <v>25</v>
      </c>
      <c r="C7">
        <f t="shared" si="1"/>
        <v>27</v>
      </c>
      <c r="D7">
        <f t="shared" si="2"/>
        <v>35</v>
      </c>
      <c r="E7" s="4">
        <f t="shared" si="3"/>
        <v>5</v>
      </c>
      <c r="F7" s="3" t="str">
        <f t="shared" si="4"/>
        <v>0000:00:05.0</v>
      </c>
      <c r="G7" t="str">
        <f>VLOOKUP(F7,'lspci -nn'!D:F,2,FALSE)</f>
        <v>1022:1482</v>
      </c>
      <c r="H7" t="str">
        <f>VLOOKUP(F7,'lspci -nn'!D:F,3,FALSE)</f>
        <v>Advanced Micro Devices, Inc. [AMD] Starship/Matisse PCIe Dummy Host Bridge [1022:1482]</v>
      </c>
    </row>
    <row r="8" spans="1:8">
      <c r="A8" t="s">
        <v>51</v>
      </c>
      <c r="B8">
        <f t="shared" si="0"/>
        <v>25</v>
      </c>
      <c r="C8">
        <f t="shared" si="1"/>
        <v>27</v>
      </c>
      <c r="D8">
        <f t="shared" si="2"/>
        <v>35</v>
      </c>
      <c r="E8" s="4">
        <f t="shared" si="3"/>
        <v>6</v>
      </c>
      <c r="F8" s="3" t="str">
        <f t="shared" si="4"/>
        <v>0000:00:07.0</v>
      </c>
      <c r="G8" t="str">
        <f>VLOOKUP(F8,'lspci -nn'!D:F,2,FALSE)</f>
        <v>1022:1482</v>
      </c>
      <c r="H8" t="str">
        <f>VLOOKUP(F8,'lspci -nn'!D:F,3,FALSE)</f>
        <v>Advanced Micro Devices, Inc. [AMD] Starship/Matisse PCIe Dummy Host Bridge [1022:1482]</v>
      </c>
    </row>
    <row r="9" spans="1:8">
      <c r="A9" t="s">
        <v>4</v>
      </c>
      <c r="B9">
        <f t="shared" si="0"/>
        <v>25</v>
      </c>
      <c r="C9">
        <f t="shared" si="1"/>
        <v>27</v>
      </c>
      <c r="D9">
        <f t="shared" si="2"/>
        <v>35</v>
      </c>
      <c r="E9" s="4">
        <f t="shared" si="3"/>
        <v>7</v>
      </c>
      <c r="F9" s="3" t="str">
        <f t="shared" si="4"/>
        <v>0000:00:07.1</v>
      </c>
      <c r="G9" t="str">
        <f>VLOOKUP(F9,'lspci -nn'!D:F,2,FALSE)</f>
        <v>1022:1484</v>
      </c>
      <c r="H9" t="str">
        <f>VLOOKUP(F9,'lspci -nn'!D:F,3,FALSE)</f>
        <v>Advanced Micro Devices, Inc. [AMD] Starship/Matisse Internal PCIe GPP Bridge 0 to bus[E:B] [1022:1484]</v>
      </c>
    </row>
    <row r="10" spans="1:8">
      <c r="A10" t="s">
        <v>44</v>
      </c>
      <c r="B10">
        <f t="shared" si="0"/>
        <v>25</v>
      </c>
      <c r="C10">
        <f t="shared" si="1"/>
        <v>27</v>
      </c>
      <c r="D10">
        <f t="shared" si="2"/>
        <v>35</v>
      </c>
      <c r="E10" s="4">
        <f t="shared" si="3"/>
        <v>8</v>
      </c>
      <c r="F10" s="3" t="str">
        <f t="shared" si="4"/>
        <v>0000:00:08.0</v>
      </c>
      <c r="G10" t="str">
        <f>VLOOKUP(F10,'lspci -nn'!D:F,2,FALSE)</f>
        <v>1022:1482</v>
      </c>
      <c r="H10" t="str">
        <f>VLOOKUP(F10,'lspci -nn'!D:F,3,FALSE)</f>
        <v>Advanced Micro Devices, Inc. [AMD] Starship/Matisse PCIe Dummy Host Bridge [1022:1482]</v>
      </c>
    </row>
    <row r="11" spans="1:8">
      <c r="A11" t="s">
        <v>83</v>
      </c>
      <c r="B11">
        <f t="shared" si="0"/>
        <v>25</v>
      </c>
      <c r="C11">
        <f t="shared" si="1"/>
        <v>27</v>
      </c>
      <c r="D11">
        <f t="shared" si="2"/>
        <v>35</v>
      </c>
      <c r="E11" s="4">
        <f t="shared" si="3"/>
        <v>9</v>
      </c>
      <c r="F11" s="3" t="str">
        <f t="shared" si="4"/>
        <v>0000:00:08.1</v>
      </c>
      <c r="G11" t="str">
        <f>VLOOKUP(F11,'lspci -nn'!D:F,2,FALSE)</f>
        <v>1022:1484</v>
      </c>
      <c r="H11" t="str">
        <f>VLOOKUP(F11,'lspci -nn'!D:F,3,FALSE)</f>
        <v>Advanced Micro Devices, Inc. [AMD] Starship/Matisse Internal PCIe GPP Bridge 0 to bus[E:B] [1022:1484]</v>
      </c>
    </row>
    <row r="12" spans="1:8">
      <c r="A12" t="s">
        <v>74</v>
      </c>
      <c r="B12">
        <f t="shared" si="0"/>
        <v>25</v>
      </c>
      <c r="C12">
        <f t="shared" si="1"/>
        <v>28</v>
      </c>
      <c r="D12">
        <f t="shared" si="2"/>
        <v>36</v>
      </c>
      <c r="E12" s="4">
        <f t="shared" si="3"/>
        <v>10</v>
      </c>
      <c r="F12" s="3" t="str">
        <f t="shared" si="4"/>
        <v>0000:00:14.0</v>
      </c>
      <c r="G12" t="str">
        <f>VLOOKUP(F12,'lspci -nn'!D:F,2,FALSE)</f>
        <v>1022:790b</v>
      </c>
      <c r="H12" t="str">
        <f>VLOOKUP(F12,'lspci -nn'!D:F,3,FALSE)</f>
        <v>Advanced Micro Devices, Inc. [AMD] FCH SMBus Controller [1022:790b] (rev 61)</v>
      </c>
    </row>
    <row r="13" spans="1:8">
      <c r="A13" t="s">
        <v>73</v>
      </c>
      <c r="B13">
        <f t="shared" si="0"/>
        <v>25</v>
      </c>
      <c r="C13">
        <f t="shared" si="1"/>
        <v>28</v>
      </c>
      <c r="D13">
        <f t="shared" si="2"/>
        <v>36</v>
      </c>
      <c r="E13" s="4">
        <f t="shared" si="3"/>
        <v>10</v>
      </c>
      <c r="F13" s="3" t="str">
        <f t="shared" si="4"/>
        <v>0000:00:14.3</v>
      </c>
      <c r="G13" t="str">
        <f>VLOOKUP(F13,'lspci -nn'!D:F,2,FALSE)</f>
        <v>1022:790e</v>
      </c>
      <c r="H13" t="str">
        <f>VLOOKUP(F13,'lspci -nn'!D:F,3,FALSE)</f>
        <v>Advanced Micro Devices, Inc. [AMD] FCH LPC Bridge [1022:790e] (rev 51)</v>
      </c>
    </row>
    <row r="14" spans="1:8">
      <c r="A14" t="s">
        <v>30</v>
      </c>
      <c r="B14">
        <f t="shared" si="0"/>
        <v>25</v>
      </c>
      <c r="C14">
        <f t="shared" si="1"/>
        <v>28</v>
      </c>
      <c r="D14">
        <f t="shared" si="2"/>
        <v>36</v>
      </c>
      <c r="E14" s="4">
        <f t="shared" si="3"/>
        <v>11</v>
      </c>
      <c r="F14" s="3" t="str">
        <f t="shared" si="4"/>
        <v>0000:00:18.0</v>
      </c>
      <c r="G14" t="str">
        <f>VLOOKUP(F14,'lspci -nn'!D:F,2,FALSE)</f>
        <v>1022:1490</v>
      </c>
      <c r="H14" t="str">
        <f>VLOOKUP(F14,'lspci -nn'!D:F,3,FALSE)</f>
        <v>Advanced Micro Devices, Inc. [AMD] Starship Device 24; Function 0 [1022:1490]</v>
      </c>
    </row>
    <row r="15" spans="1:8">
      <c r="A15" t="s">
        <v>26</v>
      </c>
      <c r="B15">
        <f t="shared" si="0"/>
        <v>25</v>
      </c>
      <c r="C15">
        <f t="shared" si="1"/>
        <v>28</v>
      </c>
      <c r="D15">
        <f t="shared" si="2"/>
        <v>36</v>
      </c>
      <c r="E15" s="4">
        <f t="shared" si="3"/>
        <v>11</v>
      </c>
      <c r="F15" s="3" t="str">
        <f t="shared" si="4"/>
        <v>0000:00:18.1</v>
      </c>
      <c r="G15" t="str">
        <f>VLOOKUP(F15,'lspci -nn'!D:F,2,FALSE)</f>
        <v>1022:1491</v>
      </c>
      <c r="H15" t="str">
        <f>VLOOKUP(F15,'lspci -nn'!D:F,3,FALSE)</f>
        <v>Advanced Micro Devices, Inc. [AMD] Starship Device 24; Function 1 [1022:1491]</v>
      </c>
    </row>
    <row r="16" spans="1:8">
      <c r="A16" t="s">
        <v>29</v>
      </c>
      <c r="B16">
        <f t="shared" si="0"/>
        <v>25</v>
      </c>
      <c r="C16">
        <f t="shared" si="1"/>
        <v>28</v>
      </c>
      <c r="D16">
        <f t="shared" si="2"/>
        <v>36</v>
      </c>
      <c r="E16" s="4">
        <f t="shared" si="3"/>
        <v>11</v>
      </c>
      <c r="F16" s="3" t="str">
        <f t="shared" si="4"/>
        <v>0000:00:18.2</v>
      </c>
      <c r="G16" t="str">
        <f>VLOOKUP(F16,'lspci -nn'!D:F,2,FALSE)</f>
        <v>1022:1492</v>
      </c>
      <c r="H16" t="str">
        <f>VLOOKUP(F16,'lspci -nn'!D:F,3,FALSE)</f>
        <v>Advanced Micro Devices, Inc. [AMD] Starship Device 24; Function 2 [1022:1492]</v>
      </c>
    </row>
    <row r="17" spans="1:8">
      <c r="A17" t="s">
        <v>25</v>
      </c>
      <c r="B17">
        <f t="shared" si="0"/>
        <v>25</v>
      </c>
      <c r="C17">
        <f t="shared" si="1"/>
        <v>28</v>
      </c>
      <c r="D17">
        <f t="shared" si="2"/>
        <v>36</v>
      </c>
      <c r="E17" s="4">
        <f t="shared" si="3"/>
        <v>11</v>
      </c>
      <c r="F17" s="3" t="str">
        <f t="shared" si="4"/>
        <v>0000:00:18.3</v>
      </c>
      <c r="G17" t="str">
        <f>VLOOKUP(F17,'lspci -nn'!D:F,2,FALSE)</f>
        <v>1022:1493</v>
      </c>
      <c r="H17" t="str">
        <f>VLOOKUP(F17,'lspci -nn'!D:F,3,FALSE)</f>
        <v>Advanced Micro Devices, Inc. [AMD] Starship Device 24; Function 3 [1022:1493]</v>
      </c>
    </row>
    <row r="18" spans="1:8">
      <c r="A18" t="s">
        <v>28</v>
      </c>
      <c r="B18">
        <f t="shared" si="0"/>
        <v>25</v>
      </c>
      <c r="C18">
        <f t="shared" si="1"/>
        <v>28</v>
      </c>
      <c r="D18">
        <f t="shared" si="2"/>
        <v>36</v>
      </c>
      <c r="E18" s="4">
        <f t="shared" si="3"/>
        <v>11</v>
      </c>
      <c r="F18" s="3" t="str">
        <f t="shared" si="4"/>
        <v>0000:00:18.4</v>
      </c>
      <c r="G18" t="str">
        <f>VLOOKUP(F18,'lspci -nn'!D:F,2,FALSE)</f>
        <v>1022:1494</v>
      </c>
      <c r="H18" t="str">
        <f>VLOOKUP(F18,'lspci -nn'!D:F,3,FALSE)</f>
        <v>Advanced Micro Devices, Inc. [AMD] Starship Device 24; Function 4 [1022:1494]</v>
      </c>
    </row>
    <row r="19" spans="1:8">
      <c r="A19" t="s">
        <v>32</v>
      </c>
      <c r="B19">
        <f t="shared" si="0"/>
        <v>25</v>
      </c>
      <c r="C19">
        <f t="shared" si="1"/>
        <v>28</v>
      </c>
      <c r="D19">
        <f t="shared" si="2"/>
        <v>36</v>
      </c>
      <c r="E19" s="4">
        <f t="shared" si="3"/>
        <v>11</v>
      </c>
      <c r="F19" s="3" t="str">
        <f t="shared" si="4"/>
        <v>0000:00:18.5</v>
      </c>
      <c r="G19" t="str">
        <f>VLOOKUP(F19,'lspci -nn'!D:F,2,FALSE)</f>
        <v>1022:1495</v>
      </c>
      <c r="H19" t="str">
        <f>VLOOKUP(F19,'lspci -nn'!D:F,3,FALSE)</f>
        <v>Advanced Micro Devices, Inc. [AMD] Starship Device 24; Function 5 [1022:1495]</v>
      </c>
    </row>
    <row r="20" spans="1:8">
      <c r="A20" t="s">
        <v>27</v>
      </c>
      <c r="B20">
        <f t="shared" si="0"/>
        <v>25</v>
      </c>
      <c r="C20">
        <f t="shared" si="1"/>
        <v>28</v>
      </c>
      <c r="D20">
        <f t="shared" si="2"/>
        <v>36</v>
      </c>
      <c r="E20" s="4">
        <f t="shared" si="3"/>
        <v>11</v>
      </c>
      <c r="F20" s="3" t="str">
        <f t="shared" si="4"/>
        <v>0000:00:18.6</v>
      </c>
      <c r="G20" t="str">
        <f>VLOOKUP(F20,'lspci -nn'!D:F,2,FALSE)</f>
        <v>1022:1496</v>
      </c>
      <c r="H20" t="str">
        <f>VLOOKUP(F20,'lspci -nn'!D:F,3,FALSE)</f>
        <v>Advanced Micro Devices, Inc. [AMD] Starship Device 24; Function 6 [1022:1496]</v>
      </c>
    </row>
    <row r="21" spans="1:8">
      <c r="A21" t="s">
        <v>31</v>
      </c>
      <c r="B21">
        <f t="shared" si="0"/>
        <v>25</v>
      </c>
      <c r="C21">
        <f t="shared" si="1"/>
        <v>28</v>
      </c>
      <c r="D21">
        <f t="shared" si="2"/>
        <v>36</v>
      </c>
      <c r="E21" s="4">
        <f t="shared" si="3"/>
        <v>11</v>
      </c>
      <c r="F21" s="3" t="str">
        <f t="shared" si="4"/>
        <v>0000:00:18.7</v>
      </c>
      <c r="G21" t="str">
        <f>VLOOKUP(F21,'lspci -nn'!D:F,2,FALSE)</f>
        <v>1022:1497</v>
      </c>
      <c r="H21" t="str">
        <f>VLOOKUP(F21,'lspci -nn'!D:F,3,FALSE)</f>
        <v>Advanced Micro Devices, Inc. [AMD] Starship Device 24; Function 7 [1022:1497]</v>
      </c>
    </row>
    <row r="22" spans="1:8">
      <c r="A22" t="s">
        <v>64</v>
      </c>
      <c r="B22">
        <f t="shared" si="0"/>
        <v>25</v>
      </c>
      <c r="C22">
        <f t="shared" si="1"/>
        <v>28</v>
      </c>
      <c r="D22">
        <f t="shared" si="2"/>
        <v>36</v>
      </c>
      <c r="E22" s="5">
        <f t="shared" si="3"/>
        <v>12</v>
      </c>
      <c r="F22" s="6" t="str">
        <f t="shared" si="4"/>
        <v>0000:01:00.0</v>
      </c>
      <c r="G22" s="7" t="str">
        <f>VLOOKUP(F22,'lspci -nn'!D:F,2,FALSE)</f>
        <v>10de:13c0</v>
      </c>
      <c r="H22" s="7" t="str">
        <f>VLOOKUP(F22,'lspci -nn'!D:F,3,FALSE)</f>
        <v>NVIDIA Corporation GM204 [GeForce GTX 980] [10de:13c0] (rev a1)</v>
      </c>
    </row>
    <row r="23" spans="1:8">
      <c r="A23" t="s">
        <v>65</v>
      </c>
      <c r="B23">
        <f t="shared" si="0"/>
        <v>25</v>
      </c>
      <c r="C23">
        <f t="shared" si="1"/>
        <v>28</v>
      </c>
      <c r="D23">
        <f t="shared" si="2"/>
        <v>36</v>
      </c>
      <c r="E23" s="5">
        <f t="shared" si="3"/>
        <v>12</v>
      </c>
      <c r="F23" s="6" t="str">
        <f t="shared" si="4"/>
        <v>0000:01:00.1</v>
      </c>
      <c r="G23" s="7" t="str">
        <f>VLOOKUP(F23,'lspci -nn'!D:F,2,FALSE)</f>
        <v>10de:0fbb</v>
      </c>
      <c r="H23" s="7" t="str">
        <f>VLOOKUP(F23,'lspci -nn'!D:F,3,FALSE)</f>
        <v>NVIDIA Corporation GM204 High Definition Audio Controller [10de:0fbb] (rev a1)</v>
      </c>
    </row>
    <row r="24" spans="1:8">
      <c r="A24" t="s">
        <v>20</v>
      </c>
      <c r="B24">
        <f t="shared" si="0"/>
        <v>25</v>
      </c>
      <c r="C24">
        <f t="shared" si="1"/>
        <v>28</v>
      </c>
      <c r="D24">
        <f t="shared" si="2"/>
        <v>36</v>
      </c>
      <c r="E24" s="4">
        <f t="shared" si="3"/>
        <v>13</v>
      </c>
      <c r="F24" s="3" t="str">
        <f t="shared" si="4"/>
        <v>0000:02:00.0</v>
      </c>
      <c r="G24" t="str">
        <f>VLOOKUP(F24,'lspci -nn'!D:F,2,FALSE)</f>
        <v>1022:148a</v>
      </c>
      <c r="H24" t="str">
        <f>VLOOKUP(F24,'lspci -nn'!D:F,3,FALSE)</f>
        <v>Advanced Micro Devices, Inc. [AMD] Starship/Matisse PCIe Dummy Function [1022:148a]</v>
      </c>
    </row>
    <row r="25" spans="1:8">
      <c r="A25" t="s">
        <v>56</v>
      </c>
      <c r="B25">
        <f t="shared" si="0"/>
        <v>25</v>
      </c>
      <c r="C25">
        <f t="shared" si="1"/>
        <v>28</v>
      </c>
      <c r="D25">
        <f t="shared" si="2"/>
        <v>36</v>
      </c>
      <c r="E25" s="4">
        <f t="shared" si="3"/>
        <v>14</v>
      </c>
      <c r="F25" s="3" t="str">
        <f t="shared" si="4"/>
        <v>0000:03:00.0</v>
      </c>
      <c r="G25" t="str">
        <f>VLOOKUP(F25,'lspci -nn'!D:F,2,FALSE)</f>
        <v>1022:1485</v>
      </c>
      <c r="H25" t="str">
        <f>VLOOKUP(F25,'lspci -nn'!D:F,3,FALSE)</f>
        <v>Advanced Micro Devices, Inc. [AMD] Starship/Matisse Reserved SPP [1022:1485]</v>
      </c>
    </row>
    <row r="26" spans="1:8">
      <c r="A26" t="s">
        <v>9</v>
      </c>
      <c r="B26">
        <f t="shared" si="0"/>
        <v>25</v>
      </c>
      <c r="C26">
        <f t="shared" si="1"/>
        <v>28</v>
      </c>
      <c r="D26">
        <f t="shared" si="2"/>
        <v>36</v>
      </c>
      <c r="E26" s="5">
        <f t="shared" si="3"/>
        <v>15</v>
      </c>
      <c r="F26" s="6" t="str">
        <f t="shared" si="4"/>
        <v>0000:03:00.3</v>
      </c>
      <c r="G26" s="7" t="str">
        <f>VLOOKUP(F26,'lspci -nn'!D:F,2,FALSE)</f>
        <v>1022:148c</v>
      </c>
      <c r="H26" s="7" t="str">
        <f>VLOOKUP(F26,'lspci -nn'!D:F,3,FALSE)</f>
        <v>Advanced Micro Devices, Inc. [AMD] Starship USB 3.0 Host Controller [1022:148c]</v>
      </c>
    </row>
    <row r="27" spans="1:8">
      <c r="A27" t="s">
        <v>48</v>
      </c>
      <c r="B27">
        <f t="shared" si="0"/>
        <v>25</v>
      </c>
      <c r="C27">
        <f t="shared" si="1"/>
        <v>28</v>
      </c>
      <c r="D27">
        <f t="shared" si="2"/>
        <v>36</v>
      </c>
      <c r="E27" s="4">
        <f t="shared" si="3"/>
        <v>16</v>
      </c>
      <c r="F27" s="3" t="str">
        <f t="shared" si="4"/>
        <v>0000:20:01.0</v>
      </c>
      <c r="G27" t="str">
        <f>VLOOKUP(F27,'lspci -nn'!D:F,2,FALSE)</f>
        <v>1022:1482</v>
      </c>
      <c r="H27" t="str">
        <f>VLOOKUP(F27,'lspci -nn'!D:F,3,FALSE)</f>
        <v>Advanced Micro Devices, Inc. [AMD] Starship/Matisse PCIe Dummy Host Bridge [1022:1482]</v>
      </c>
    </row>
    <row r="28" spans="1:8">
      <c r="A28" t="s">
        <v>1</v>
      </c>
      <c r="B28">
        <f t="shared" si="0"/>
        <v>25</v>
      </c>
      <c r="C28">
        <f t="shared" si="1"/>
        <v>28</v>
      </c>
      <c r="D28">
        <f t="shared" si="2"/>
        <v>36</v>
      </c>
      <c r="E28" s="4">
        <f t="shared" si="3"/>
        <v>17</v>
      </c>
      <c r="F28" s="3" t="str">
        <f t="shared" si="4"/>
        <v>0000:20:02.0</v>
      </c>
      <c r="G28" t="str">
        <f>VLOOKUP(F28,'lspci -nn'!D:F,2,FALSE)</f>
        <v>1022:1482</v>
      </c>
      <c r="H28" t="str">
        <f>VLOOKUP(F28,'lspci -nn'!D:F,3,FALSE)</f>
        <v>Advanced Micro Devices, Inc. [AMD] Starship/Matisse PCIe Dummy Host Bridge [1022:1482]</v>
      </c>
    </row>
    <row r="29" spans="1:8">
      <c r="A29" t="s">
        <v>41</v>
      </c>
      <c r="B29">
        <f t="shared" si="0"/>
        <v>25</v>
      </c>
      <c r="C29">
        <f t="shared" si="1"/>
        <v>28</v>
      </c>
      <c r="D29">
        <f t="shared" si="2"/>
        <v>36</v>
      </c>
      <c r="E29" s="4">
        <f t="shared" si="3"/>
        <v>18</v>
      </c>
      <c r="F29" s="3" t="str">
        <f t="shared" si="4"/>
        <v>0000:20:03.0</v>
      </c>
      <c r="G29" t="str">
        <f>VLOOKUP(F29,'lspci -nn'!D:F,2,FALSE)</f>
        <v>1022:1482</v>
      </c>
      <c r="H29" t="str">
        <f>VLOOKUP(F29,'lspci -nn'!D:F,3,FALSE)</f>
        <v>Advanced Micro Devices, Inc. [AMD] Starship/Matisse PCIe Dummy Host Bridge [1022:1482]</v>
      </c>
    </row>
    <row r="30" spans="1:8">
      <c r="A30" t="s">
        <v>80</v>
      </c>
      <c r="B30">
        <f t="shared" si="0"/>
        <v>25</v>
      </c>
      <c r="C30">
        <f t="shared" si="1"/>
        <v>28</v>
      </c>
      <c r="D30">
        <f t="shared" si="2"/>
        <v>36</v>
      </c>
      <c r="E30" s="4">
        <f t="shared" si="3"/>
        <v>19</v>
      </c>
      <c r="F30" s="3" t="str">
        <f t="shared" si="4"/>
        <v>0000:20:03.1</v>
      </c>
      <c r="G30" t="str">
        <f>VLOOKUP(F30,'lspci -nn'!D:F,2,FALSE)</f>
        <v>1022:1483</v>
      </c>
      <c r="H30" t="str">
        <f>VLOOKUP(F30,'lspci -nn'!D:F,3,FALSE)</f>
        <v>Advanced Micro Devices, Inc. [AMD] Starship/Matisse GPP Bridge [1022:1483]</v>
      </c>
    </row>
    <row r="31" spans="1:8">
      <c r="A31" t="s">
        <v>71</v>
      </c>
      <c r="B31">
        <f t="shared" si="0"/>
        <v>25</v>
      </c>
      <c r="C31">
        <f t="shared" si="1"/>
        <v>28</v>
      </c>
      <c r="D31">
        <f t="shared" si="2"/>
        <v>36</v>
      </c>
      <c r="E31" s="4">
        <f t="shared" si="3"/>
        <v>20</v>
      </c>
      <c r="F31" s="3" t="str">
        <f t="shared" si="4"/>
        <v>0000:20:04.0</v>
      </c>
      <c r="G31" t="str">
        <f>VLOOKUP(F31,'lspci -nn'!D:F,2,FALSE)</f>
        <v>1022:1482</v>
      </c>
      <c r="H31" t="str">
        <f>VLOOKUP(F31,'lspci -nn'!D:F,3,FALSE)</f>
        <v>Advanced Micro Devices, Inc. [AMD] Starship/Matisse PCIe Dummy Host Bridge [1022:1482]</v>
      </c>
    </row>
    <row r="32" spans="1:8">
      <c r="A32" t="s">
        <v>24</v>
      </c>
      <c r="B32">
        <f t="shared" si="0"/>
        <v>25</v>
      </c>
      <c r="C32">
        <f t="shared" si="1"/>
        <v>28</v>
      </c>
      <c r="D32">
        <f t="shared" si="2"/>
        <v>36</v>
      </c>
      <c r="E32" s="4">
        <f t="shared" si="3"/>
        <v>21</v>
      </c>
      <c r="F32" s="3" t="str">
        <f t="shared" si="4"/>
        <v>0000:20:05.0</v>
      </c>
      <c r="G32" t="str">
        <f>VLOOKUP(F32,'lspci -nn'!D:F,2,FALSE)</f>
        <v>1022:1482</v>
      </c>
      <c r="H32" t="str">
        <f>VLOOKUP(F32,'lspci -nn'!D:F,3,FALSE)</f>
        <v>Advanced Micro Devices, Inc. [AMD] Starship/Matisse PCIe Dummy Host Bridge [1022:1482]</v>
      </c>
    </row>
    <row r="33" spans="1:8">
      <c r="A33" t="s">
        <v>62</v>
      </c>
      <c r="B33">
        <f t="shared" si="0"/>
        <v>25</v>
      </c>
      <c r="C33">
        <f t="shared" si="1"/>
        <v>28</v>
      </c>
      <c r="D33">
        <f t="shared" si="2"/>
        <v>36</v>
      </c>
      <c r="E33" s="4">
        <f t="shared" si="3"/>
        <v>22</v>
      </c>
      <c r="F33" s="3" t="str">
        <f t="shared" si="4"/>
        <v>0000:20:07.0</v>
      </c>
      <c r="G33" t="str">
        <f>VLOOKUP(F33,'lspci -nn'!D:F,2,FALSE)</f>
        <v>1022:1482</v>
      </c>
      <c r="H33" t="str">
        <f>VLOOKUP(F33,'lspci -nn'!D:F,3,FALSE)</f>
        <v>Advanced Micro Devices, Inc. [AMD] Starship/Matisse PCIe Dummy Host Bridge [1022:1482]</v>
      </c>
    </row>
    <row r="34" spans="1:8">
      <c r="A34" t="s">
        <v>15</v>
      </c>
      <c r="B34">
        <f t="shared" ref="B34:B65" si="5">FIND("/",A34,22)</f>
        <v>25</v>
      </c>
      <c r="C34">
        <f t="shared" ref="C34:C65" si="6">FIND("/",A34,B34+1)</f>
        <v>28</v>
      </c>
      <c r="D34">
        <f t="shared" ref="D34:D65" si="7">FIND("/",A34,C34+1)</f>
        <v>36</v>
      </c>
      <c r="E34" s="4">
        <f t="shared" ref="E34:E65" si="8">_xlfn.NUMBERVALUE(MID(A34,B34+1,C34-B34-1))</f>
        <v>23</v>
      </c>
      <c r="F34" s="3" t="str">
        <f t="shared" ref="F34:F65" si="9">RIGHT(A34,LEN(A34)-D34)</f>
        <v>0000:20:07.1</v>
      </c>
      <c r="G34" t="str">
        <f>VLOOKUP(F34,'lspci -nn'!D:F,2,FALSE)</f>
        <v>1022:1484</v>
      </c>
      <c r="H34" t="str">
        <f>VLOOKUP(F34,'lspci -nn'!D:F,3,FALSE)</f>
        <v>Advanced Micro Devices, Inc. [AMD] Starship/Matisse Internal PCIe GPP Bridge 0 to bus[E:B] [1022:1484]</v>
      </c>
    </row>
    <row r="35" spans="1:8">
      <c r="A35" t="s">
        <v>53</v>
      </c>
      <c r="B35">
        <f t="shared" si="5"/>
        <v>25</v>
      </c>
      <c r="C35">
        <f t="shared" si="6"/>
        <v>28</v>
      </c>
      <c r="D35">
        <f t="shared" si="7"/>
        <v>36</v>
      </c>
      <c r="E35" s="4">
        <f t="shared" si="8"/>
        <v>24</v>
      </c>
      <c r="F35" s="3" t="str">
        <f t="shared" si="9"/>
        <v>0000:20:08.0</v>
      </c>
      <c r="G35" t="str">
        <f>VLOOKUP(F35,'lspci -nn'!D:F,2,FALSE)</f>
        <v>1022:1482</v>
      </c>
      <c r="H35" t="str">
        <f>VLOOKUP(F35,'lspci -nn'!D:F,3,FALSE)</f>
        <v>Advanced Micro Devices, Inc. [AMD] Starship/Matisse PCIe Dummy Host Bridge [1022:1482]</v>
      </c>
    </row>
    <row r="36" spans="1:8">
      <c r="A36" t="s">
        <v>6</v>
      </c>
      <c r="B36">
        <f t="shared" si="5"/>
        <v>25</v>
      </c>
      <c r="C36">
        <f t="shared" si="6"/>
        <v>28</v>
      </c>
      <c r="D36">
        <f t="shared" si="7"/>
        <v>36</v>
      </c>
      <c r="E36" s="4">
        <f t="shared" si="8"/>
        <v>25</v>
      </c>
      <c r="F36" s="3" t="str">
        <f t="shared" si="9"/>
        <v>0000:20:08.1</v>
      </c>
      <c r="G36" t="str">
        <f>VLOOKUP(F36,'lspci -nn'!D:F,2,FALSE)</f>
        <v>1022:1484</v>
      </c>
      <c r="H36" t="str">
        <f>VLOOKUP(F36,'lspci -nn'!D:F,3,FALSE)</f>
        <v>Advanced Micro Devices, Inc. [AMD] Starship/Matisse Internal PCIe GPP Bridge 0 to bus[E:B] [1022:1484]</v>
      </c>
    </row>
    <row r="37" spans="1:8">
      <c r="A37" t="s">
        <v>46</v>
      </c>
      <c r="B37">
        <f t="shared" si="5"/>
        <v>25</v>
      </c>
      <c r="C37">
        <f t="shared" si="6"/>
        <v>28</v>
      </c>
      <c r="D37">
        <f t="shared" si="7"/>
        <v>36</v>
      </c>
      <c r="E37" s="4">
        <f t="shared" si="8"/>
        <v>26</v>
      </c>
      <c r="F37" s="3" t="str">
        <f t="shared" si="9"/>
        <v>0000:21:00.0</v>
      </c>
      <c r="G37" t="str">
        <f>VLOOKUP(F37,'lspci -nn'!D:F,2,FALSE)</f>
        <v>1002:14a0</v>
      </c>
      <c r="H37" t="str">
        <f>VLOOKUP(F37,'lspci -nn'!D:F,3,FALSE)</f>
        <v>Advanced Micro Devices, Inc. [AMD/ATI] Device [1002:14a0] (rev c1)</v>
      </c>
    </row>
    <row r="38" spans="1:8">
      <c r="A38" t="s">
        <v>85</v>
      </c>
      <c r="B38">
        <f t="shared" si="5"/>
        <v>25</v>
      </c>
      <c r="C38">
        <f t="shared" si="6"/>
        <v>28</v>
      </c>
      <c r="D38">
        <f t="shared" si="7"/>
        <v>36</v>
      </c>
      <c r="E38" s="4">
        <f t="shared" si="8"/>
        <v>27</v>
      </c>
      <c r="F38" s="3" t="str">
        <f t="shared" si="9"/>
        <v>0000:22:00.0</v>
      </c>
      <c r="G38" t="str">
        <f>VLOOKUP(F38,'lspci -nn'!D:F,2,FALSE)</f>
        <v>1002:14a1</v>
      </c>
      <c r="H38" t="str">
        <f>VLOOKUP(F38,'lspci -nn'!D:F,3,FALSE)</f>
        <v>Advanced Micro Devices, Inc. [AMD/ATI] Device [1002:14a1]</v>
      </c>
    </row>
    <row r="39" spans="1:8">
      <c r="A39" t="s">
        <v>39</v>
      </c>
      <c r="B39">
        <f t="shared" si="5"/>
        <v>25</v>
      </c>
      <c r="C39">
        <f t="shared" si="6"/>
        <v>28</v>
      </c>
      <c r="D39">
        <f t="shared" si="7"/>
        <v>36</v>
      </c>
      <c r="E39" s="5">
        <f t="shared" si="8"/>
        <v>28</v>
      </c>
      <c r="F39" s="6" t="str">
        <f t="shared" si="9"/>
        <v>0000:23:00.0</v>
      </c>
      <c r="G39" s="7" t="str">
        <f>VLOOKUP(F39,'lspci -nn'!D:F,2,FALSE)</f>
        <v>1002:66af</v>
      </c>
      <c r="H39" s="7" t="str">
        <f>VLOOKUP(F39,'lspci -nn'!D:F,3,FALSE)</f>
        <v>Advanced Micro Devices, Inc. [AMD/ATI] Vega 20 [Radeon VII] [1002:66af] (rev c1)</v>
      </c>
    </row>
    <row r="40" spans="1:8">
      <c r="A40" t="s">
        <v>77</v>
      </c>
      <c r="B40">
        <f t="shared" si="5"/>
        <v>25</v>
      </c>
      <c r="C40">
        <f t="shared" si="6"/>
        <v>28</v>
      </c>
      <c r="D40">
        <f t="shared" si="7"/>
        <v>36</v>
      </c>
      <c r="E40" s="5">
        <f t="shared" si="8"/>
        <v>29</v>
      </c>
      <c r="F40" s="6" t="str">
        <f t="shared" si="9"/>
        <v>0000:23:00.1</v>
      </c>
      <c r="G40" s="7" t="str">
        <f>VLOOKUP(F40,'lspci -nn'!D:F,2,FALSE)</f>
        <v>1002:ab20</v>
      </c>
      <c r="H40" s="7" t="str">
        <f>VLOOKUP(F40,'lspci -nn'!D:F,3,FALSE)</f>
        <v>Advanced Micro Devices, Inc. [AMD/ATI] Vega 20 HDMI Audio [Radeon VII] [1002:ab20]</v>
      </c>
    </row>
    <row r="41" spans="1:8">
      <c r="A41" t="s">
        <v>68</v>
      </c>
      <c r="B41">
        <f t="shared" si="5"/>
        <v>25</v>
      </c>
      <c r="C41">
        <f t="shared" si="6"/>
        <v>28</v>
      </c>
      <c r="D41">
        <f t="shared" si="7"/>
        <v>36</v>
      </c>
      <c r="E41" s="4">
        <f t="shared" si="8"/>
        <v>30</v>
      </c>
      <c r="F41" s="3" t="str">
        <f t="shared" si="9"/>
        <v>0000:24:00.0</v>
      </c>
      <c r="G41" t="str">
        <f>VLOOKUP(F41,'lspci -nn'!D:F,2,FALSE)</f>
        <v>1022:148a</v>
      </c>
      <c r="H41" t="str">
        <f>VLOOKUP(F41,'lspci -nn'!D:F,3,FALSE)</f>
        <v>Advanced Micro Devices, Inc. [AMD] Starship/Matisse PCIe Dummy Function [1022:148a]</v>
      </c>
    </row>
    <row r="42" spans="1:8">
      <c r="A42" t="s">
        <v>22</v>
      </c>
      <c r="B42">
        <f t="shared" si="5"/>
        <v>25</v>
      </c>
      <c r="C42">
        <f t="shared" si="6"/>
        <v>28</v>
      </c>
      <c r="D42">
        <f t="shared" si="7"/>
        <v>36</v>
      </c>
      <c r="E42" s="4">
        <f t="shared" si="8"/>
        <v>31</v>
      </c>
      <c r="F42" s="3" t="str">
        <f t="shared" si="9"/>
        <v>0000:25:00.0</v>
      </c>
      <c r="G42" t="str">
        <f>VLOOKUP(F42,'lspci -nn'!D:F,2,FALSE)</f>
        <v>1022:1485</v>
      </c>
      <c r="H42" t="str">
        <f>VLOOKUP(F42,'lspci -nn'!D:F,3,FALSE)</f>
        <v>Advanced Micro Devices, Inc. [AMD] Starship/Matisse Reserved SPP [1022:1485]</v>
      </c>
    </row>
    <row r="43" spans="1:8">
      <c r="A43" t="s">
        <v>59</v>
      </c>
      <c r="B43">
        <f t="shared" si="5"/>
        <v>25</v>
      </c>
      <c r="C43">
        <f t="shared" si="6"/>
        <v>28</v>
      </c>
      <c r="D43">
        <f t="shared" si="7"/>
        <v>36</v>
      </c>
      <c r="E43" s="4">
        <f t="shared" si="8"/>
        <v>32</v>
      </c>
      <c r="F43" s="3" t="str">
        <f t="shared" si="9"/>
        <v>0000:25:00.1</v>
      </c>
      <c r="G43" t="str">
        <f>VLOOKUP(F43,'lspci -nn'!D:F,2,FALSE)</f>
        <v>1022:1486</v>
      </c>
      <c r="H43" t="str">
        <f>VLOOKUP(F43,'lspci -nn'!D:F,3,FALSE)</f>
        <v>Advanced Micro Devices, Inc. [AMD] Starship/Matisse Cryptographic Coprocessor PSPCPP [1022:1486]</v>
      </c>
    </row>
    <row r="44" spans="1:8">
      <c r="A44" t="s">
        <v>12</v>
      </c>
      <c r="B44">
        <f t="shared" si="5"/>
        <v>25</v>
      </c>
      <c r="C44">
        <f t="shared" si="6"/>
        <v>28</v>
      </c>
      <c r="D44">
        <f t="shared" si="7"/>
        <v>36</v>
      </c>
      <c r="E44" s="5">
        <f t="shared" si="8"/>
        <v>33</v>
      </c>
      <c r="F44" s="6" t="str">
        <f t="shared" si="9"/>
        <v>0000:25:00.3</v>
      </c>
      <c r="G44" s="7" t="str">
        <f>VLOOKUP(F44,'lspci -nn'!D:F,2,FALSE)</f>
        <v>1022:148c</v>
      </c>
      <c r="H44" s="7" t="str">
        <f>VLOOKUP(F44,'lspci -nn'!D:F,3,FALSE)</f>
        <v>Advanced Micro Devices, Inc. [AMD] Starship USB 3.0 Host Controller [1022:148c]</v>
      </c>
    </row>
    <row r="45" spans="1:8">
      <c r="A45" t="s">
        <v>50</v>
      </c>
      <c r="B45">
        <f t="shared" si="5"/>
        <v>25</v>
      </c>
      <c r="C45">
        <f t="shared" si="6"/>
        <v>28</v>
      </c>
      <c r="D45">
        <f t="shared" si="7"/>
        <v>36</v>
      </c>
      <c r="E45" s="5">
        <f t="shared" si="8"/>
        <v>34</v>
      </c>
      <c r="F45" s="6" t="str">
        <f t="shared" si="9"/>
        <v>0000:25:00.4</v>
      </c>
      <c r="G45" s="7" t="str">
        <f>VLOOKUP(F45,'lspci -nn'!D:F,2,FALSE)</f>
        <v>1022:1487</v>
      </c>
      <c r="H45" s="7" t="str">
        <f>VLOOKUP(F45,'lspci -nn'!D:F,3,FALSE)</f>
        <v>Advanced Micro Devices, Inc. [AMD] Starship/Matisse HD Audio Controller [1022:1487]</v>
      </c>
    </row>
    <row r="46" spans="1:8">
      <c r="A46" t="s">
        <v>3</v>
      </c>
      <c r="B46">
        <f t="shared" si="5"/>
        <v>25</v>
      </c>
      <c r="C46">
        <f t="shared" si="6"/>
        <v>28</v>
      </c>
      <c r="D46">
        <f t="shared" si="7"/>
        <v>36</v>
      </c>
      <c r="E46" s="4">
        <f t="shared" si="8"/>
        <v>35</v>
      </c>
      <c r="F46" s="3" t="str">
        <f t="shared" si="9"/>
        <v>0000:40:01.0</v>
      </c>
      <c r="G46" t="str">
        <f>VLOOKUP(F46,'lspci -nn'!D:F,2,FALSE)</f>
        <v>1022:1482</v>
      </c>
      <c r="H46" t="str">
        <f>VLOOKUP(F46,'lspci -nn'!D:F,3,FALSE)</f>
        <v>Advanced Micro Devices, Inc. [AMD] Starship/Matisse PCIe Dummy Host Bridge [1022:1482]</v>
      </c>
    </row>
    <row r="47" spans="1:8">
      <c r="A47" t="s">
        <v>43</v>
      </c>
      <c r="B47">
        <f t="shared" si="5"/>
        <v>25</v>
      </c>
      <c r="C47">
        <f t="shared" si="6"/>
        <v>28</v>
      </c>
      <c r="D47">
        <f t="shared" si="7"/>
        <v>36</v>
      </c>
      <c r="E47" s="4">
        <f t="shared" si="8"/>
        <v>36</v>
      </c>
      <c r="F47" s="3" t="str">
        <f t="shared" si="9"/>
        <v>0000:40:01.1</v>
      </c>
      <c r="G47" t="str">
        <f>VLOOKUP(F47,'lspci -nn'!D:F,2,FALSE)</f>
        <v>1022:1483</v>
      </c>
      <c r="H47" t="str">
        <f>VLOOKUP(F47,'lspci -nn'!D:F,3,FALSE)</f>
        <v>Advanced Micro Devices, Inc. [AMD] Starship/Matisse GPP Bridge [1022:1483]</v>
      </c>
    </row>
    <row r="48" spans="1:8">
      <c r="A48" t="s">
        <v>82</v>
      </c>
      <c r="B48">
        <f t="shared" si="5"/>
        <v>25</v>
      </c>
      <c r="C48">
        <f t="shared" si="6"/>
        <v>28</v>
      </c>
      <c r="D48">
        <f t="shared" si="7"/>
        <v>36</v>
      </c>
      <c r="E48" s="4">
        <f t="shared" si="8"/>
        <v>37</v>
      </c>
      <c r="F48" s="3" t="str">
        <f t="shared" si="9"/>
        <v>0000:40:01.3</v>
      </c>
      <c r="G48" t="str">
        <f>VLOOKUP(F48,'lspci -nn'!D:F,2,FALSE)</f>
        <v>1022:1483</v>
      </c>
      <c r="H48" t="str">
        <f>VLOOKUP(F48,'lspci -nn'!D:F,3,FALSE)</f>
        <v>Advanced Micro Devices, Inc. [AMD] Starship/Matisse GPP Bridge [1022:1483]</v>
      </c>
    </row>
    <row r="49" spans="1:8">
      <c r="A49" t="s">
        <v>37</v>
      </c>
      <c r="B49">
        <f t="shared" si="5"/>
        <v>25</v>
      </c>
      <c r="C49">
        <f t="shared" si="6"/>
        <v>28</v>
      </c>
      <c r="D49">
        <f t="shared" si="7"/>
        <v>36</v>
      </c>
      <c r="E49" s="4">
        <f t="shared" si="8"/>
        <v>38</v>
      </c>
      <c r="F49" s="3" t="str">
        <f t="shared" si="9"/>
        <v>0000:40:02.0</v>
      </c>
      <c r="G49" t="str">
        <f>VLOOKUP(F49,'lspci -nn'!D:F,2,FALSE)</f>
        <v>1022:1482</v>
      </c>
      <c r="H49" t="str">
        <f>VLOOKUP(F49,'lspci -nn'!D:F,3,FALSE)</f>
        <v>Advanced Micro Devices, Inc. [AMD] Starship/Matisse PCIe Dummy Host Bridge [1022:1482]</v>
      </c>
    </row>
    <row r="50" spans="1:8">
      <c r="A50" t="s">
        <v>75</v>
      </c>
      <c r="B50">
        <f t="shared" si="5"/>
        <v>25</v>
      </c>
      <c r="C50">
        <f t="shared" si="6"/>
        <v>28</v>
      </c>
      <c r="D50">
        <f t="shared" si="7"/>
        <v>36</v>
      </c>
      <c r="E50" s="4">
        <f t="shared" si="8"/>
        <v>39</v>
      </c>
      <c r="F50" s="3" t="str">
        <f t="shared" si="9"/>
        <v>0000:40:03.0</v>
      </c>
      <c r="G50" t="str">
        <f>VLOOKUP(F50,'lspci -nn'!D:F,2,FALSE)</f>
        <v>1022:1482</v>
      </c>
      <c r="H50" t="str">
        <f>VLOOKUP(F50,'lspci -nn'!D:F,3,FALSE)</f>
        <v>Advanced Micro Devices, Inc. [AMD] Starship/Matisse PCIe Dummy Host Bridge [1022:1482]</v>
      </c>
    </row>
    <row r="51" spans="1:8">
      <c r="A51" t="s">
        <v>66</v>
      </c>
      <c r="B51">
        <f t="shared" si="5"/>
        <v>25</v>
      </c>
      <c r="C51">
        <f t="shared" si="6"/>
        <v>28</v>
      </c>
      <c r="D51">
        <f t="shared" si="7"/>
        <v>36</v>
      </c>
      <c r="E51" s="4">
        <f t="shared" si="8"/>
        <v>40</v>
      </c>
      <c r="F51" s="3" t="str">
        <f t="shared" si="9"/>
        <v>0000:40:04.0</v>
      </c>
      <c r="G51" t="str">
        <f>VLOOKUP(F51,'lspci -nn'!D:F,2,FALSE)</f>
        <v>1022:1482</v>
      </c>
      <c r="H51" t="str">
        <f>VLOOKUP(F51,'lspci -nn'!D:F,3,FALSE)</f>
        <v>Advanced Micro Devices, Inc. [AMD] Starship/Matisse PCIe Dummy Host Bridge [1022:1482]</v>
      </c>
    </row>
    <row r="52" spans="1:8">
      <c r="A52" t="s">
        <v>21</v>
      </c>
      <c r="B52">
        <f t="shared" si="5"/>
        <v>25</v>
      </c>
      <c r="C52">
        <f t="shared" si="6"/>
        <v>28</v>
      </c>
      <c r="D52">
        <f t="shared" si="7"/>
        <v>36</v>
      </c>
      <c r="E52" s="4">
        <f t="shared" si="8"/>
        <v>41</v>
      </c>
      <c r="F52" s="3" t="str">
        <f t="shared" si="9"/>
        <v>0000:40:05.0</v>
      </c>
      <c r="G52" t="str">
        <f>VLOOKUP(F52,'lspci -nn'!D:F,2,FALSE)</f>
        <v>1022:1482</v>
      </c>
      <c r="H52" t="str">
        <f>VLOOKUP(F52,'lspci -nn'!D:F,3,FALSE)</f>
        <v>Advanced Micro Devices, Inc. [AMD] Starship/Matisse PCIe Dummy Host Bridge [1022:1482]</v>
      </c>
    </row>
    <row r="53" spans="1:8">
      <c r="A53" t="s">
        <v>57</v>
      </c>
      <c r="B53">
        <f t="shared" si="5"/>
        <v>25</v>
      </c>
      <c r="C53">
        <f t="shared" si="6"/>
        <v>28</v>
      </c>
      <c r="D53">
        <f t="shared" si="7"/>
        <v>36</v>
      </c>
      <c r="E53" s="4">
        <f t="shared" si="8"/>
        <v>42</v>
      </c>
      <c r="F53" s="3" t="str">
        <f t="shared" si="9"/>
        <v>0000:40:07.0</v>
      </c>
      <c r="G53" t="str">
        <f>VLOOKUP(F53,'lspci -nn'!D:F,2,FALSE)</f>
        <v>1022:1482</v>
      </c>
      <c r="H53" t="str">
        <f>VLOOKUP(F53,'lspci -nn'!D:F,3,FALSE)</f>
        <v>Advanced Micro Devices, Inc. [AMD] Starship/Matisse PCIe Dummy Host Bridge [1022:1482]</v>
      </c>
    </row>
    <row r="54" spans="1:8">
      <c r="A54" t="s">
        <v>10</v>
      </c>
      <c r="B54">
        <f t="shared" si="5"/>
        <v>25</v>
      </c>
      <c r="C54">
        <f t="shared" si="6"/>
        <v>28</v>
      </c>
      <c r="D54">
        <f t="shared" si="7"/>
        <v>36</v>
      </c>
      <c r="E54" s="4">
        <f t="shared" si="8"/>
        <v>43</v>
      </c>
      <c r="F54" s="3" t="str">
        <f t="shared" si="9"/>
        <v>0000:40:07.1</v>
      </c>
      <c r="G54" t="str">
        <f>VLOOKUP(F54,'lspci -nn'!D:F,2,FALSE)</f>
        <v>1022:1484</v>
      </c>
      <c r="H54" t="str">
        <f>VLOOKUP(F54,'lspci -nn'!D:F,3,FALSE)</f>
        <v>Advanced Micro Devices, Inc. [AMD] Starship/Matisse Internal PCIe GPP Bridge 0 to bus[E:B] [1022:1484]</v>
      </c>
    </row>
    <row r="55" spans="1:8">
      <c r="A55" t="s">
        <v>49</v>
      </c>
      <c r="B55">
        <f t="shared" si="5"/>
        <v>25</v>
      </c>
      <c r="C55">
        <f t="shared" si="6"/>
        <v>28</v>
      </c>
      <c r="D55">
        <f t="shared" si="7"/>
        <v>36</v>
      </c>
      <c r="E55" s="4">
        <f t="shared" si="8"/>
        <v>44</v>
      </c>
      <c r="F55" s="3" t="str">
        <f t="shared" si="9"/>
        <v>0000:40:08.0</v>
      </c>
      <c r="G55" t="str">
        <f>VLOOKUP(F55,'lspci -nn'!D:F,2,FALSE)</f>
        <v>1022:1482</v>
      </c>
      <c r="H55" t="str">
        <f>VLOOKUP(F55,'lspci -nn'!D:F,3,FALSE)</f>
        <v>Advanced Micro Devices, Inc. [AMD] Starship/Matisse PCIe Dummy Host Bridge [1022:1482]</v>
      </c>
    </row>
    <row r="56" spans="1:8">
      <c r="A56" t="s">
        <v>2</v>
      </c>
      <c r="B56">
        <f t="shared" si="5"/>
        <v>25</v>
      </c>
      <c r="C56">
        <f t="shared" si="6"/>
        <v>28</v>
      </c>
      <c r="D56">
        <f t="shared" si="7"/>
        <v>36</v>
      </c>
      <c r="E56" s="4">
        <f t="shared" si="8"/>
        <v>45</v>
      </c>
      <c r="F56" s="3" t="str">
        <f t="shared" si="9"/>
        <v>0000:40:08.1</v>
      </c>
      <c r="G56" t="str">
        <f>VLOOKUP(F56,'lspci -nn'!D:F,2,FALSE)</f>
        <v>1022:1484</v>
      </c>
      <c r="H56" t="str">
        <f>VLOOKUP(F56,'lspci -nn'!D:F,3,FALSE)</f>
        <v>Advanced Micro Devices, Inc. [AMD] Starship/Matisse Internal PCIe GPP Bridge 0 to bus[E:B] [1022:1484]</v>
      </c>
    </row>
    <row r="57" spans="1:8">
      <c r="A57" t="s">
        <v>42</v>
      </c>
      <c r="B57">
        <f t="shared" si="5"/>
        <v>25</v>
      </c>
      <c r="C57">
        <f t="shared" si="6"/>
        <v>28</v>
      </c>
      <c r="D57">
        <f t="shared" si="7"/>
        <v>36</v>
      </c>
      <c r="E57" s="4">
        <f t="shared" si="8"/>
        <v>46</v>
      </c>
      <c r="F57" s="3" t="str">
        <f t="shared" si="9"/>
        <v>0000:41:00.0</v>
      </c>
      <c r="G57" t="str">
        <f>VLOOKUP(F57,'lspci -nn'!D:F,2,FALSE)</f>
        <v>1022:57ad</v>
      </c>
      <c r="H57" t="str">
        <f>VLOOKUP(F57,'lspci -nn'!D:F,3,FALSE)</f>
        <v>Advanced Micro Devices, Inc. [AMD] Device [1022:57ad]</v>
      </c>
    </row>
    <row r="58" spans="1:8">
      <c r="A58" t="s">
        <v>81</v>
      </c>
      <c r="B58">
        <f t="shared" si="5"/>
        <v>25</v>
      </c>
      <c r="C58">
        <f t="shared" si="6"/>
        <v>28</v>
      </c>
      <c r="D58">
        <f t="shared" si="7"/>
        <v>36</v>
      </c>
      <c r="E58" s="4">
        <f t="shared" si="8"/>
        <v>47</v>
      </c>
      <c r="F58" s="3" t="str">
        <f t="shared" si="9"/>
        <v>0000:42:02.0</v>
      </c>
      <c r="G58" t="str">
        <f>VLOOKUP(F58,'lspci -nn'!D:F,2,FALSE)</f>
        <v>1022:57a3</v>
      </c>
      <c r="H58" t="str">
        <f>VLOOKUP(F58,'lspci -nn'!D:F,3,FALSE)</f>
        <v>Advanced Micro Devices, Inc. [AMD] Device [1022:57a3]</v>
      </c>
    </row>
    <row r="59" spans="1:8">
      <c r="A59" t="s">
        <v>36</v>
      </c>
      <c r="B59">
        <f t="shared" si="5"/>
        <v>25</v>
      </c>
      <c r="C59">
        <f t="shared" si="6"/>
        <v>28</v>
      </c>
      <c r="D59">
        <f t="shared" si="7"/>
        <v>36</v>
      </c>
      <c r="E59" s="4">
        <f t="shared" si="8"/>
        <v>48</v>
      </c>
      <c r="F59" s="3" t="str">
        <f t="shared" si="9"/>
        <v>0000:42:03.0</v>
      </c>
      <c r="G59" t="str">
        <f>VLOOKUP(F59,'lspci -nn'!D:F,2,FALSE)</f>
        <v>1022:57a3</v>
      </c>
      <c r="H59" t="str">
        <f>VLOOKUP(F59,'lspci -nn'!D:F,3,FALSE)</f>
        <v>Advanced Micro Devices, Inc. [AMD] Device [1022:57a3]</v>
      </c>
    </row>
    <row r="60" spans="1:8">
      <c r="A60" t="s">
        <v>72</v>
      </c>
      <c r="B60">
        <f t="shared" si="5"/>
        <v>25</v>
      </c>
      <c r="C60">
        <f t="shared" si="6"/>
        <v>28</v>
      </c>
      <c r="D60">
        <f t="shared" si="7"/>
        <v>36</v>
      </c>
      <c r="E60" s="4">
        <f t="shared" si="8"/>
        <v>49</v>
      </c>
      <c r="F60" s="3" t="str">
        <f t="shared" si="9"/>
        <v>0000:42:04.0</v>
      </c>
      <c r="G60" t="str">
        <f>VLOOKUP(F60,'lspci -nn'!D:F,2,FALSE)</f>
        <v>1022:57a3</v>
      </c>
      <c r="H60" t="str">
        <f>VLOOKUP(F60,'lspci -nn'!D:F,3,FALSE)</f>
        <v>Advanced Micro Devices, Inc. [AMD] Device [1022:57a3]</v>
      </c>
    </row>
    <row r="61" spans="1:8">
      <c r="A61" t="s">
        <v>63</v>
      </c>
      <c r="B61">
        <f t="shared" si="5"/>
        <v>25</v>
      </c>
      <c r="C61">
        <f t="shared" si="6"/>
        <v>28</v>
      </c>
      <c r="D61">
        <f t="shared" si="7"/>
        <v>36</v>
      </c>
      <c r="E61" s="4">
        <f t="shared" si="8"/>
        <v>50</v>
      </c>
      <c r="F61" s="3" t="str">
        <f t="shared" si="9"/>
        <v>0000:42:05.0</v>
      </c>
      <c r="G61" t="str">
        <f>VLOOKUP(F61,'lspci -nn'!D:F,2,FALSE)</f>
        <v>1022:57a3</v>
      </c>
      <c r="H61" t="str">
        <f>VLOOKUP(F61,'lspci -nn'!D:F,3,FALSE)</f>
        <v>Advanced Micro Devices, Inc. [AMD] Device [1022:57a3]</v>
      </c>
    </row>
    <row r="62" spans="1:8">
      <c r="A62" t="s">
        <v>17</v>
      </c>
      <c r="B62">
        <f t="shared" si="5"/>
        <v>25</v>
      </c>
      <c r="C62">
        <f t="shared" si="6"/>
        <v>28</v>
      </c>
      <c r="D62">
        <f t="shared" si="7"/>
        <v>36</v>
      </c>
      <c r="E62" s="4">
        <f t="shared" si="8"/>
        <v>51</v>
      </c>
      <c r="F62" s="3" t="str">
        <f t="shared" si="9"/>
        <v>0000:42:08.0</v>
      </c>
      <c r="G62" t="str">
        <f>VLOOKUP(F62,'lspci -nn'!D:F,2,FALSE)</f>
        <v>1022:57a4</v>
      </c>
      <c r="H62" t="str">
        <f>VLOOKUP(F62,'lspci -nn'!D:F,3,FALSE)</f>
        <v>Advanced Micro Devices, Inc. [AMD] Device [1022:57a4]</v>
      </c>
    </row>
    <row r="63" spans="1:8">
      <c r="A63" t="s">
        <v>16</v>
      </c>
      <c r="B63">
        <f t="shared" si="5"/>
        <v>25</v>
      </c>
      <c r="C63">
        <f t="shared" si="6"/>
        <v>28</v>
      </c>
      <c r="D63">
        <f t="shared" si="7"/>
        <v>36</v>
      </c>
      <c r="E63" s="4">
        <f t="shared" si="8"/>
        <v>51</v>
      </c>
      <c r="F63" s="3" t="str">
        <f t="shared" si="9"/>
        <v>0000:47:00.0</v>
      </c>
      <c r="G63" t="str">
        <f>VLOOKUP(F63,'lspci -nn'!D:F,2,FALSE)</f>
        <v>1022:1485</v>
      </c>
      <c r="H63" t="str">
        <f>VLOOKUP(F63,'lspci -nn'!D:F,3,FALSE)</f>
        <v>Advanced Micro Devices, Inc. [AMD] Starship/Matisse Reserved SPP [1022:1485]</v>
      </c>
    </row>
    <row r="64" spans="1:8">
      <c r="A64" t="s">
        <v>19</v>
      </c>
      <c r="B64">
        <f t="shared" si="5"/>
        <v>25</v>
      </c>
      <c r="C64">
        <f t="shared" si="6"/>
        <v>28</v>
      </c>
      <c r="D64">
        <f t="shared" si="7"/>
        <v>36</v>
      </c>
      <c r="E64" s="5">
        <f t="shared" si="8"/>
        <v>51</v>
      </c>
      <c r="F64" s="6" t="str">
        <f t="shared" si="9"/>
        <v>0000:47:00.1</v>
      </c>
      <c r="G64" s="7" t="str">
        <f>VLOOKUP(F64,'lspci -nn'!D:F,2,FALSE)</f>
        <v>1022:149c</v>
      </c>
      <c r="H64" s="7" t="str">
        <f>VLOOKUP(F64,'lspci -nn'!D:F,3,FALSE)</f>
        <v>Advanced Micro Devices, Inc. [AMD] Matisse USB 3.0 Host Controller [1022:149c]</v>
      </c>
    </row>
    <row r="65" spans="1:8">
      <c r="A65" t="s">
        <v>18</v>
      </c>
      <c r="B65">
        <f t="shared" si="5"/>
        <v>25</v>
      </c>
      <c r="C65">
        <f t="shared" si="6"/>
        <v>28</v>
      </c>
      <c r="D65">
        <f t="shared" si="7"/>
        <v>36</v>
      </c>
      <c r="E65" s="5">
        <f t="shared" si="8"/>
        <v>51</v>
      </c>
      <c r="F65" s="6" t="str">
        <f t="shared" si="9"/>
        <v>0000:47:00.3</v>
      </c>
      <c r="G65" s="7" t="str">
        <f>VLOOKUP(F65,'lspci -nn'!D:F,2,FALSE)</f>
        <v>1022:149c</v>
      </c>
      <c r="H65" s="7" t="str">
        <f>VLOOKUP(F65,'lspci -nn'!D:F,3,FALSE)</f>
        <v>Advanced Micro Devices, Inc. [AMD] Matisse USB 3.0 Host Controller [1022:149c]</v>
      </c>
    </row>
    <row r="66" spans="1:8">
      <c r="A66" t="s">
        <v>55</v>
      </c>
      <c r="B66">
        <f t="shared" ref="B66:B87" si="10">FIND("/",A66,22)</f>
        <v>25</v>
      </c>
      <c r="C66">
        <f t="shared" ref="C66:C87" si="11">FIND("/",A66,B66+1)</f>
        <v>28</v>
      </c>
      <c r="D66">
        <f t="shared" ref="D66:D87" si="12">FIND("/",A66,C66+1)</f>
        <v>36</v>
      </c>
      <c r="E66" s="4">
        <f t="shared" ref="E66:E87" si="13">_xlfn.NUMBERVALUE(MID(A66,B66+1,C66-B66-1))</f>
        <v>52</v>
      </c>
      <c r="F66" s="3" t="str">
        <f t="shared" ref="F66:F87" si="14">RIGHT(A66,LEN(A66)-D66)</f>
        <v>0000:42:09.0</v>
      </c>
      <c r="G66" t="str">
        <f>VLOOKUP(F66,'lspci -nn'!D:F,2,FALSE)</f>
        <v>1022:57a4</v>
      </c>
      <c r="H66" t="str">
        <f>VLOOKUP(F66,'lspci -nn'!D:F,3,FALSE)</f>
        <v>Advanced Micro Devices, Inc. [AMD] Device [1022:57a4]</v>
      </c>
    </row>
    <row r="67" spans="1:8">
      <c r="A67" t="s">
        <v>54</v>
      </c>
      <c r="B67">
        <f t="shared" si="10"/>
        <v>25</v>
      </c>
      <c r="C67">
        <f t="shared" si="11"/>
        <v>28</v>
      </c>
      <c r="D67">
        <f t="shared" si="12"/>
        <v>36</v>
      </c>
      <c r="E67" s="4">
        <f t="shared" si="13"/>
        <v>52</v>
      </c>
      <c r="F67" s="3" t="str">
        <f t="shared" si="14"/>
        <v>0000:48:00.0</v>
      </c>
      <c r="G67" t="str">
        <f>VLOOKUP(F67,'lspci -nn'!D:F,2,FALSE)</f>
        <v>1022:7901</v>
      </c>
      <c r="H67" t="str">
        <f>VLOOKUP(F67,'lspci -nn'!D:F,3,FALSE)</f>
        <v>Advanced Micro Devices, Inc. [AMD] FCH SATA Controller [AHCI mode] [1022:7901] (rev 51)</v>
      </c>
    </row>
    <row r="68" spans="1:8">
      <c r="A68" t="s">
        <v>8</v>
      </c>
      <c r="B68">
        <f t="shared" si="10"/>
        <v>25</v>
      </c>
      <c r="C68">
        <f t="shared" si="11"/>
        <v>28</v>
      </c>
      <c r="D68">
        <f t="shared" si="12"/>
        <v>36</v>
      </c>
      <c r="E68" s="4">
        <f t="shared" si="13"/>
        <v>53</v>
      </c>
      <c r="F68" s="3" t="str">
        <f t="shared" si="14"/>
        <v>0000:42:0a.0</v>
      </c>
      <c r="G68" t="str">
        <f>VLOOKUP(F68,'lspci -nn'!D:F,2,FALSE)</f>
        <v>1022:57a4</v>
      </c>
      <c r="H68" t="str">
        <f>VLOOKUP(F68,'lspci -nn'!D:F,3,FALSE)</f>
        <v>Advanced Micro Devices, Inc. [AMD] Device [1022:57a4]</v>
      </c>
    </row>
    <row r="69" spans="1:8">
      <c r="A69" t="s">
        <v>7</v>
      </c>
      <c r="B69">
        <f t="shared" si="10"/>
        <v>25</v>
      </c>
      <c r="C69">
        <f t="shared" si="11"/>
        <v>28</v>
      </c>
      <c r="D69">
        <f t="shared" si="12"/>
        <v>36</v>
      </c>
      <c r="E69" s="4">
        <f t="shared" si="13"/>
        <v>53</v>
      </c>
      <c r="F69" s="3" t="str">
        <f t="shared" si="14"/>
        <v>0000:49:00.0</v>
      </c>
      <c r="G69" t="str">
        <f>VLOOKUP(F69,'lspci -nn'!D:F,2,FALSE)</f>
        <v>1022:7901</v>
      </c>
      <c r="H69" t="str">
        <f>VLOOKUP(F69,'lspci -nn'!D:F,3,FALSE)</f>
        <v>Advanced Micro Devices, Inc. [AMD] FCH SATA Controller [AHCI mode] [1022:7901] (rev 51)</v>
      </c>
    </row>
    <row r="70" spans="1:8">
      <c r="A70" t="s">
        <v>47</v>
      </c>
      <c r="B70">
        <f t="shared" si="10"/>
        <v>25</v>
      </c>
      <c r="C70">
        <f t="shared" si="11"/>
        <v>28</v>
      </c>
      <c r="D70">
        <f t="shared" si="12"/>
        <v>36</v>
      </c>
      <c r="E70" s="5">
        <f t="shared" si="13"/>
        <v>54</v>
      </c>
      <c r="F70" s="6" t="str">
        <f t="shared" si="14"/>
        <v>0000:43:00.0</v>
      </c>
      <c r="G70" s="7" t="str">
        <f>VLOOKUP(F70,'lspci -nn'!D:F,2,FALSE)</f>
        <v>1b21:3242</v>
      </c>
      <c r="H70" s="7" t="str">
        <f>VLOOKUP(F70,'lspci -nn'!D:F,3,FALSE)</f>
        <v>ASMedia Technology Inc. Device [1b21:3242]</v>
      </c>
    </row>
    <row r="71" spans="1:8">
      <c r="A71" t="s">
        <v>0</v>
      </c>
      <c r="B71">
        <f t="shared" si="10"/>
        <v>25</v>
      </c>
      <c r="C71">
        <f t="shared" si="11"/>
        <v>28</v>
      </c>
      <c r="D71">
        <f t="shared" si="12"/>
        <v>36</v>
      </c>
      <c r="E71" s="5">
        <f t="shared" si="13"/>
        <v>55</v>
      </c>
      <c r="F71" s="6" t="str">
        <f t="shared" si="14"/>
        <v>0000:44:00.0</v>
      </c>
      <c r="G71" s="7" t="str">
        <f>VLOOKUP(F71,'lspci -nn'!D:F,2,FALSE)</f>
        <v>1d6a:07b1</v>
      </c>
      <c r="H71" s="7" t="str">
        <f>VLOOKUP(F71,'lspci -nn'!D:F,3,FALSE)</f>
        <v>Aquantia Corp. AQC107 NBase-T/IEEE 802.3bz Ethernet Controller [AQtion] [1d6a:07b1] (rev 02)</v>
      </c>
    </row>
    <row r="72" spans="1:8">
      <c r="A72" t="s">
        <v>40</v>
      </c>
      <c r="B72">
        <f t="shared" si="10"/>
        <v>25</v>
      </c>
      <c r="C72">
        <f t="shared" si="11"/>
        <v>28</v>
      </c>
      <c r="D72">
        <f t="shared" si="12"/>
        <v>36</v>
      </c>
      <c r="E72" s="5">
        <f t="shared" si="13"/>
        <v>56</v>
      </c>
      <c r="F72" s="6" t="str">
        <f t="shared" si="14"/>
        <v>0000:45:00.0</v>
      </c>
      <c r="G72" s="7" t="str">
        <f>VLOOKUP(F72,'lspci -nn'!D:F,2,FALSE)</f>
        <v>8086:2723</v>
      </c>
      <c r="H72" s="7" t="str">
        <f>VLOOKUP(F72,'lspci -nn'!D:F,3,FALSE)</f>
        <v>Intel Corporation Device [8086:2723] (rev 1a)</v>
      </c>
    </row>
    <row r="73" spans="1:8">
      <c r="A73" t="s">
        <v>79</v>
      </c>
      <c r="B73">
        <f t="shared" si="10"/>
        <v>25</v>
      </c>
      <c r="C73">
        <f t="shared" si="11"/>
        <v>28</v>
      </c>
      <c r="D73">
        <f t="shared" si="12"/>
        <v>36</v>
      </c>
      <c r="E73" s="5">
        <f t="shared" si="13"/>
        <v>57</v>
      </c>
      <c r="F73" s="6" t="str">
        <f t="shared" si="14"/>
        <v>0000:46:00.0</v>
      </c>
      <c r="G73" s="7" t="str">
        <f>VLOOKUP(F73,'lspci -nn'!D:F,2,FALSE)</f>
        <v>10ec:8125</v>
      </c>
      <c r="H73" s="7" t="str">
        <f>VLOOKUP(F73,'lspci -nn'!D:F,3,FALSE)</f>
        <v>Realtek Semiconductor Co., Ltd. Device [10ec:8125] (rev 01)</v>
      </c>
    </row>
    <row r="74" spans="1:8">
      <c r="A74" t="s">
        <v>35</v>
      </c>
      <c r="B74">
        <f t="shared" si="10"/>
        <v>25</v>
      </c>
      <c r="C74">
        <f t="shared" si="11"/>
        <v>28</v>
      </c>
      <c r="D74">
        <f t="shared" si="12"/>
        <v>36</v>
      </c>
      <c r="E74" s="5">
        <f t="shared" si="13"/>
        <v>58</v>
      </c>
      <c r="F74" s="6" t="str">
        <f t="shared" si="14"/>
        <v>0000:4a:00.0</v>
      </c>
      <c r="G74" s="7" t="str">
        <f>VLOOKUP(F74,'lspci -nn'!D:F,2,FALSE)</f>
        <v>1987:5016</v>
      </c>
      <c r="H74" s="7" t="str">
        <f>VLOOKUP(F74,'lspci -nn'!D:F,3,FALSE)</f>
        <v>Phison Electronics Corporation Device [1987:5016] (rev 01)</v>
      </c>
    </row>
    <row r="75" spans="1:8">
      <c r="A75" t="s">
        <v>70</v>
      </c>
      <c r="B75">
        <f t="shared" si="10"/>
        <v>25</v>
      </c>
      <c r="C75">
        <f t="shared" si="11"/>
        <v>28</v>
      </c>
      <c r="D75">
        <f t="shared" si="12"/>
        <v>36</v>
      </c>
      <c r="E75" s="4">
        <f t="shared" si="13"/>
        <v>59</v>
      </c>
      <c r="F75" s="3" t="str">
        <f t="shared" si="14"/>
        <v>0000:4b:00.0</v>
      </c>
      <c r="G75" t="str">
        <f>VLOOKUP(F75,'lspci -nn'!D:F,2,FALSE)</f>
        <v>1022:148a</v>
      </c>
      <c r="H75" t="str">
        <f>VLOOKUP(F75,'lspci -nn'!D:F,3,FALSE)</f>
        <v>Advanced Micro Devices, Inc. [AMD] Starship/Matisse PCIe Dummy Function [1022:148a]</v>
      </c>
    </row>
    <row r="76" spans="1:8">
      <c r="A76" t="s">
        <v>61</v>
      </c>
      <c r="B76">
        <f t="shared" si="10"/>
        <v>25</v>
      </c>
      <c r="C76">
        <f t="shared" si="11"/>
        <v>28</v>
      </c>
      <c r="D76">
        <f t="shared" si="12"/>
        <v>36</v>
      </c>
      <c r="E76" s="4">
        <f t="shared" si="13"/>
        <v>60</v>
      </c>
      <c r="F76" s="3" t="str">
        <f t="shared" si="14"/>
        <v>0000:4c:00.0</v>
      </c>
      <c r="G76" t="str">
        <f>VLOOKUP(F76,'lspci -nn'!D:F,2,FALSE)</f>
        <v>1022:1485</v>
      </c>
      <c r="H76" t="str">
        <f>VLOOKUP(F76,'lspci -nn'!D:F,3,FALSE)</f>
        <v>Advanced Micro Devices, Inc. [AMD] Starship/Matisse Reserved SPP [1022:1485]</v>
      </c>
    </row>
    <row r="77" spans="1:8">
      <c r="A77" t="s">
        <v>14</v>
      </c>
      <c r="B77">
        <f t="shared" si="10"/>
        <v>25</v>
      </c>
      <c r="C77">
        <f t="shared" si="11"/>
        <v>28</v>
      </c>
      <c r="D77">
        <f t="shared" si="12"/>
        <v>36</v>
      </c>
      <c r="E77" s="4">
        <f t="shared" si="13"/>
        <v>61</v>
      </c>
      <c r="F77" s="3" t="str">
        <f t="shared" si="14"/>
        <v>0000:60:01.0</v>
      </c>
      <c r="G77" t="str">
        <f>VLOOKUP(F77,'lspci -nn'!D:F,2,FALSE)</f>
        <v>1022:1482</v>
      </c>
      <c r="H77" t="str">
        <f>VLOOKUP(F77,'lspci -nn'!D:F,3,FALSE)</f>
        <v>Advanced Micro Devices, Inc. [AMD] Starship/Matisse PCIe Dummy Host Bridge [1022:1482]</v>
      </c>
    </row>
    <row r="78" spans="1:8">
      <c r="A78" t="s">
        <v>52</v>
      </c>
      <c r="B78">
        <f t="shared" si="10"/>
        <v>25</v>
      </c>
      <c r="C78">
        <f t="shared" si="11"/>
        <v>28</v>
      </c>
      <c r="D78">
        <f t="shared" si="12"/>
        <v>36</v>
      </c>
      <c r="E78" s="4">
        <f t="shared" si="13"/>
        <v>62</v>
      </c>
      <c r="F78" s="3" t="str">
        <f t="shared" si="14"/>
        <v>0000:60:02.0</v>
      </c>
      <c r="G78" t="str">
        <f>VLOOKUP(F78,'lspci -nn'!D:F,2,FALSE)</f>
        <v>1022:1482</v>
      </c>
      <c r="H78" t="str">
        <f>VLOOKUP(F78,'lspci -nn'!D:F,3,FALSE)</f>
        <v>Advanced Micro Devices, Inc. [AMD] Starship/Matisse PCIe Dummy Host Bridge [1022:1482]</v>
      </c>
    </row>
    <row r="79" spans="1:8">
      <c r="A79" t="s">
        <v>5</v>
      </c>
      <c r="B79">
        <f t="shared" si="10"/>
        <v>25</v>
      </c>
      <c r="C79">
        <f t="shared" si="11"/>
        <v>28</v>
      </c>
      <c r="D79">
        <f t="shared" si="12"/>
        <v>36</v>
      </c>
      <c r="E79" s="4">
        <f t="shared" si="13"/>
        <v>63</v>
      </c>
      <c r="F79" s="3" t="str">
        <f t="shared" si="14"/>
        <v>0000:60:03.0</v>
      </c>
      <c r="G79" t="str">
        <f>VLOOKUP(F79,'lspci -nn'!D:F,2,FALSE)</f>
        <v>1022:1482</v>
      </c>
      <c r="H79" t="str">
        <f>VLOOKUP(F79,'lspci -nn'!D:F,3,FALSE)</f>
        <v>Advanced Micro Devices, Inc. [AMD] Starship/Matisse PCIe Dummy Host Bridge [1022:1482]</v>
      </c>
    </row>
    <row r="80" spans="1:8">
      <c r="A80" t="s">
        <v>45</v>
      </c>
      <c r="B80">
        <f t="shared" si="10"/>
        <v>25</v>
      </c>
      <c r="C80">
        <f t="shared" si="11"/>
        <v>28</v>
      </c>
      <c r="D80">
        <f t="shared" si="12"/>
        <v>36</v>
      </c>
      <c r="E80" s="4">
        <f t="shared" si="13"/>
        <v>64</v>
      </c>
      <c r="F80" s="3" t="str">
        <f t="shared" si="14"/>
        <v>0000:60:04.0</v>
      </c>
      <c r="G80" t="str">
        <f>VLOOKUP(F80,'lspci -nn'!D:F,2,FALSE)</f>
        <v>1022:1482</v>
      </c>
      <c r="H80" t="str">
        <f>VLOOKUP(F80,'lspci -nn'!D:F,3,FALSE)</f>
        <v>Advanced Micro Devices, Inc. [AMD] Starship/Matisse PCIe Dummy Host Bridge [1022:1482]</v>
      </c>
    </row>
    <row r="81" spans="1:8">
      <c r="A81" t="s">
        <v>84</v>
      </c>
      <c r="B81">
        <f t="shared" si="10"/>
        <v>25</v>
      </c>
      <c r="C81">
        <f t="shared" si="11"/>
        <v>28</v>
      </c>
      <c r="D81">
        <f t="shared" si="12"/>
        <v>36</v>
      </c>
      <c r="E81" s="4">
        <f t="shared" si="13"/>
        <v>65</v>
      </c>
      <c r="F81" s="3" t="str">
        <f t="shared" si="14"/>
        <v>0000:60:05.0</v>
      </c>
      <c r="G81" t="str">
        <f>VLOOKUP(F81,'lspci -nn'!D:F,2,FALSE)</f>
        <v>1022:1482</v>
      </c>
      <c r="H81" t="str">
        <f>VLOOKUP(F81,'lspci -nn'!D:F,3,FALSE)</f>
        <v>Advanced Micro Devices, Inc. [AMD] Starship/Matisse PCIe Dummy Host Bridge [1022:1482]</v>
      </c>
    </row>
    <row r="82" spans="1:8">
      <c r="A82" t="s">
        <v>38</v>
      </c>
      <c r="B82">
        <f t="shared" si="10"/>
        <v>25</v>
      </c>
      <c r="C82">
        <f t="shared" si="11"/>
        <v>28</v>
      </c>
      <c r="D82">
        <f t="shared" si="12"/>
        <v>36</v>
      </c>
      <c r="E82" s="4">
        <f t="shared" si="13"/>
        <v>66</v>
      </c>
      <c r="F82" s="3" t="str">
        <f t="shared" si="14"/>
        <v>0000:60:07.0</v>
      </c>
      <c r="G82" t="str">
        <f>VLOOKUP(F82,'lspci -nn'!D:F,2,FALSE)</f>
        <v>1022:1482</v>
      </c>
      <c r="H82" t="str">
        <f>VLOOKUP(F82,'lspci -nn'!D:F,3,FALSE)</f>
        <v>Advanced Micro Devices, Inc. [AMD] Starship/Matisse PCIe Dummy Host Bridge [1022:1482]</v>
      </c>
    </row>
    <row r="83" spans="1:8">
      <c r="A83" t="s">
        <v>76</v>
      </c>
      <c r="B83">
        <f t="shared" si="10"/>
        <v>25</v>
      </c>
      <c r="C83">
        <f t="shared" si="11"/>
        <v>28</v>
      </c>
      <c r="D83">
        <f t="shared" si="12"/>
        <v>36</v>
      </c>
      <c r="E83" s="4">
        <f t="shared" si="13"/>
        <v>67</v>
      </c>
      <c r="F83" s="3" t="str">
        <f t="shared" si="14"/>
        <v>0000:60:07.1</v>
      </c>
      <c r="G83" t="str">
        <f>VLOOKUP(F83,'lspci -nn'!D:F,2,FALSE)</f>
        <v>1022:1484</v>
      </c>
      <c r="H83" t="str">
        <f>VLOOKUP(F83,'lspci -nn'!D:F,3,FALSE)</f>
        <v>Advanced Micro Devices, Inc. [AMD] Starship/Matisse Internal PCIe GPP Bridge 0 to bus[E:B] [1022:1484]</v>
      </c>
    </row>
    <row r="84" spans="1:8">
      <c r="A84" t="s">
        <v>33</v>
      </c>
      <c r="B84">
        <f t="shared" si="10"/>
        <v>25</v>
      </c>
      <c r="C84">
        <f t="shared" si="11"/>
        <v>28</v>
      </c>
      <c r="D84">
        <f t="shared" si="12"/>
        <v>36</v>
      </c>
      <c r="E84" s="4">
        <f t="shared" si="13"/>
        <v>68</v>
      </c>
      <c r="F84" s="3" t="str">
        <f t="shared" si="14"/>
        <v>0000:60:08.0</v>
      </c>
      <c r="G84" t="str">
        <f>VLOOKUP(F84,'lspci -nn'!D:F,2,FALSE)</f>
        <v>1022:1482</v>
      </c>
      <c r="H84" t="str">
        <f>VLOOKUP(F84,'lspci -nn'!D:F,3,FALSE)</f>
        <v>Advanced Micro Devices, Inc. [AMD] Starship/Matisse PCIe Dummy Host Bridge [1022:1482]</v>
      </c>
    </row>
    <row r="85" spans="1:8">
      <c r="A85" t="s">
        <v>67</v>
      </c>
      <c r="B85">
        <f t="shared" si="10"/>
        <v>25</v>
      </c>
      <c r="C85">
        <f t="shared" si="11"/>
        <v>28</v>
      </c>
      <c r="D85">
        <f t="shared" si="12"/>
        <v>36</v>
      </c>
      <c r="E85" s="4">
        <f t="shared" si="13"/>
        <v>69</v>
      </c>
      <c r="F85" s="3" t="str">
        <f t="shared" si="14"/>
        <v>0000:60:08.1</v>
      </c>
      <c r="G85" t="str">
        <f>VLOOKUP(F85,'lspci -nn'!D:F,2,FALSE)</f>
        <v>1022:1484</v>
      </c>
      <c r="H85" t="str">
        <f>VLOOKUP(F85,'lspci -nn'!D:F,3,FALSE)</f>
        <v>Advanced Micro Devices, Inc. [AMD] Starship/Matisse Internal PCIe GPP Bridge 0 to bus[E:B] [1022:1484]</v>
      </c>
    </row>
    <row r="86" spans="1:8">
      <c r="A86" t="s">
        <v>58</v>
      </c>
      <c r="B86">
        <f t="shared" si="10"/>
        <v>25</v>
      </c>
      <c r="C86">
        <f t="shared" si="11"/>
        <v>28</v>
      </c>
      <c r="D86">
        <f t="shared" si="12"/>
        <v>36</v>
      </c>
      <c r="E86" s="4">
        <f t="shared" si="13"/>
        <v>70</v>
      </c>
      <c r="F86" s="3" t="str">
        <f t="shared" si="14"/>
        <v>0000:61:00.0</v>
      </c>
      <c r="G86" t="str">
        <f>VLOOKUP(F86,'lspci -nn'!D:F,2,FALSE)</f>
        <v>1022:148a</v>
      </c>
      <c r="H86" t="str">
        <f>VLOOKUP(F86,'lspci -nn'!D:F,3,FALSE)</f>
        <v>Advanced Micro Devices, Inc. [AMD] Starship/Matisse PCIe Dummy Function [1022:148a]</v>
      </c>
    </row>
    <row r="87" spans="1:8">
      <c r="A87" t="s">
        <v>11</v>
      </c>
      <c r="B87">
        <f t="shared" si="10"/>
        <v>25</v>
      </c>
      <c r="C87">
        <f t="shared" si="11"/>
        <v>28</v>
      </c>
      <c r="D87">
        <f t="shared" si="12"/>
        <v>36</v>
      </c>
      <c r="E87" s="4">
        <f t="shared" si="13"/>
        <v>71</v>
      </c>
      <c r="F87" s="3" t="str">
        <f t="shared" si="14"/>
        <v>0000:62:00.0</v>
      </c>
      <c r="G87" t="str">
        <f>VLOOKUP(F87,'lspci -nn'!D:F,2,FALSE)</f>
        <v>1022:1485</v>
      </c>
      <c r="H87" t="str">
        <f>VLOOKUP(F87,'lspci -nn'!D:F,3,FALSE)</f>
        <v>Advanced Micro Devices, Inc. [AMD] Starship/Matisse Reserved SPP [1022:1485]</v>
      </c>
    </row>
  </sheetData>
  <pageMargins left="0.7" right="0.7" top="0.75" bottom="0.75" header="0.3" footer="0.3"/>
  <pageSetup paperSize="9" scale="53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1962-A76C-4B6A-B854-5C77A87B4CB3}">
  <dimension ref="A1:F95"/>
  <sheetViews>
    <sheetView workbookViewId="0"/>
  </sheetViews>
  <sheetFormatPr baseColWidth="10" defaultColWidth="8.83203125" defaultRowHeight="15"/>
  <cols>
    <col min="1" max="1" width="117" bestFit="1" customWidth="1"/>
    <col min="2" max="3" width="8.5" customWidth="1"/>
    <col min="4" max="4" width="11.6640625" bestFit="1" customWidth="1"/>
    <col min="5" max="5" width="9.5" bestFit="1" customWidth="1"/>
    <col min="6" max="6" width="87.83203125" bestFit="1" customWidth="1"/>
  </cols>
  <sheetData>
    <row r="1" spans="1:6">
      <c r="A1" s="1" t="s">
        <v>88</v>
      </c>
      <c r="B1" s="1" t="s">
        <v>89</v>
      </c>
      <c r="C1" s="1" t="s">
        <v>89</v>
      </c>
      <c r="D1" s="1" t="s">
        <v>91</v>
      </c>
      <c r="E1" s="1" t="s">
        <v>90</v>
      </c>
      <c r="F1" s="1" t="s">
        <v>187</v>
      </c>
    </row>
    <row r="2" spans="1:6">
      <c r="A2" t="s">
        <v>93</v>
      </c>
      <c r="B2">
        <f>FIND(" ",A2,1)</f>
        <v>8</v>
      </c>
      <c r="C2">
        <f>FIND(":",A2,10)</f>
        <v>27</v>
      </c>
      <c r="D2" t="str">
        <f t="shared" ref="D2:D33" si="0">CONCATENATE("0000:",LEFT(A2,B2-1))</f>
        <v>0000:00:00.0</v>
      </c>
      <c r="E2" t="str">
        <f>MID(A2,FIND("@",SUBSTITUTE(A2,"[","@",LEN(A2)-LEN(SUBSTITUTE(A2,"[",""))),1)+1,9)</f>
        <v>1022:1480</v>
      </c>
      <c r="F2" t="str">
        <f>RIGHT(A2,LEN(A2)-C2-1)</f>
        <v>Advanced Micro Devices, Inc. [AMD] Starship/Matisse Root Complex [1022:1480]</v>
      </c>
    </row>
    <row r="3" spans="1:6">
      <c r="A3" t="s">
        <v>94</v>
      </c>
      <c r="B3">
        <f t="shared" ref="B3:B66" si="1">FIND(" ",A3,1)</f>
        <v>8</v>
      </c>
      <c r="C3">
        <f t="shared" ref="C3:C66" si="2">FIND(":",A3,10)</f>
        <v>21</v>
      </c>
      <c r="D3" t="str">
        <f t="shared" si="0"/>
        <v>0000:00:00.2</v>
      </c>
      <c r="E3" t="str">
        <f t="shared" ref="E3:E66" si="3">MID(A3,FIND("@",SUBSTITUTE(A3,"[","@",LEN(A3)-LEN(SUBSTITUTE(A3,"[",""))),1)+1,9)</f>
        <v>1022:1481</v>
      </c>
      <c r="F3" t="str">
        <f t="shared" ref="F3:F66" si="4">RIGHT(A3,LEN(A3)-C3-1)</f>
        <v>Advanced Micro Devices, Inc. [AMD] Starship/Matisse IOMMU [1022:1481]</v>
      </c>
    </row>
    <row r="4" spans="1:6">
      <c r="A4" t="s">
        <v>95</v>
      </c>
      <c r="B4">
        <f t="shared" si="1"/>
        <v>8</v>
      </c>
      <c r="C4">
        <f t="shared" si="2"/>
        <v>27</v>
      </c>
      <c r="D4" t="str">
        <f t="shared" si="0"/>
        <v>0000:00:01.0</v>
      </c>
      <c r="E4" t="str">
        <f t="shared" si="3"/>
        <v>1022:1482</v>
      </c>
      <c r="F4" t="str">
        <f t="shared" si="4"/>
        <v>Advanced Micro Devices, Inc. [AMD] Starship/Matisse PCIe Dummy Host Bridge [1022:1482]</v>
      </c>
    </row>
    <row r="5" spans="1:6">
      <c r="A5" t="s">
        <v>96</v>
      </c>
      <c r="B5">
        <f t="shared" si="1"/>
        <v>8</v>
      </c>
      <c r="C5">
        <f t="shared" si="2"/>
        <v>26</v>
      </c>
      <c r="D5" t="str">
        <f t="shared" si="0"/>
        <v>0000:00:01.1</v>
      </c>
      <c r="E5" t="str">
        <f t="shared" si="3"/>
        <v>1022:1483</v>
      </c>
      <c r="F5" t="str">
        <f t="shared" si="4"/>
        <v>Advanced Micro Devices, Inc. [AMD] Starship/Matisse GPP Bridge [1022:1483]</v>
      </c>
    </row>
    <row r="6" spans="1:6">
      <c r="A6" t="s">
        <v>97</v>
      </c>
      <c r="B6">
        <f t="shared" si="1"/>
        <v>8</v>
      </c>
      <c r="C6">
        <f t="shared" si="2"/>
        <v>27</v>
      </c>
      <c r="D6" t="str">
        <f t="shared" si="0"/>
        <v>0000:00:02.0</v>
      </c>
      <c r="E6" t="str">
        <f t="shared" si="3"/>
        <v>1022:1482</v>
      </c>
      <c r="F6" t="str">
        <f t="shared" si="4"/>
        <v>Advanced Micro Devices, Inc. [AMD] Starship/Matisse PCIe Dummy Host Bridge [1022:1482]</v>
      </c>
    </row>
    <row r="7" spans="1:6">
      <c r="A7" t="s">
        <v>98</v>
      </c>
      <c r="B7">
        <f t="shared" si="1"/>
        <v>8</v>
      </c>
      <c r="C7">
        <f t="shared" si="2"/>
        <v>27</v>
      </c>
      <c r="D7" t="str">
        <f t="shared" si="0"/>
        <v>0000:00:03.0</v>
      </c>
      <c r="E7" t="str">
        <f t="shared" si="3"/>
        <v>1022:1482</v>
      </c>
      <c r="F7" t="str">
        <f t="shared" si="4"/>
        <v>Advanced Micro Devices, Inc. [AMD] Starship/Matisse PCIe Dummy Host Bridge [1022:1482]</v>
      </c>
    </row>
    <row r="8" spans="1:6">
      <c r="A8" t="s">
        <v>99</v>
      </c>
      <c r="B8">
        <f t="shared" si="1"/>
        <v>8</v>
      </c>
      <c r="C8">
        <f t="shared" si="2"/>
        <v>27</v>
      </c>
      <c r="D8" t="str">
        <f t="shared" si="0"/>
        <v>0000:00:04.0</v>
      </c>
      <c r="E8" t="str">
        <f t="shared" si="3"/>
        <v>1022:1482</v>
      </c>
      <c r="F8" t="str">
        <f t="shared" si="4"/>
        <v>Advanced Micro Devices, Inc. [AMD] Starship/Matisse PCIe Dummy Host Bridge [1022:1482]</v>
      </c>
    </row>
    <row r="9" spans="1:6">
      <c r="A9" t="s">
        <v>100</v>
      </c>
      <c r="B9">
        <f t="shared" si="1"/>
        <v>8</v>
      </c>
      <c r="C9">
        <f t="shared" si="2"/>
        <v>27</v>
      </c>
      <c r="D9" t="str">
        <f t="shared" si="0"/>
        <v>0000:00:05.0</v>
      </c>
      <c r="E9" t="str">
        <f t="shared" si="3"/>
        <v>1022:1482</v>
      </c>
      <c r="F9" t="str">
        <f t="shared" si="4"/>
        <v>Advanced Micro Devices, Inc. [AMD] Starship/Matisse PCIe Dummy Host Bridge [1022:1482]</v>
      </c>
    </row>
    <row r="10" spans="1:6">
      <c r="A10" t="s">
        <v>101</v>
      </c>
      <c r="B10">
        <f t="shared" si="1"/>
        <v>8</v>
      </c>
      <c r="C10">
        <f t="shared" si="2"/>
        <v>27</v>
      </c>
      <c r="D10" t="str">
        <f t="shared" si="0"/>
        <v>0000:00:07.0</v>
      </c>
      <c r="E10" t="str">
        <f t="shared" si="3"/>
        <v>1022:1482</v>
      </c>
      <c r="F10" t="str">
        <f t="shared" si="4"/>
        <v>Advanced Micro Devices, Inc. [AMD] Starship/Matisse PCIe Dummy Host Bridge [1022:1482]</v>
      </c>
    </row>
    <row r="11" spans="1:6">
      <c r="A11" t="s">
        <v>102</v>
      </c>
      <c r="B11">
        <f t="shared" si="1"/>
        <v>8</v>
      </c>
      <c r="C11">
        <f t="shared" si="2"/>
        <v>26</v>
      </c>
      <c r="D11" t="str">
        <f t="shared" si="0"/>
        <v>0000:00:07.1</v>
      </c>
      <c r="E11" t="str">
        <f t="shared" si="3"/>
        <v>1022:1484</v>
      </c>
      <c r="F11" t="str">
        <f t="shared" si="4"/>
        <v>Advanced Micro Devices, Inc. [AMD] Starship/Matisse Internal PCIe GPP Bridge 0 to bus[E:B] [1022:1484]</v>
      </c>
    </row>
    <row r="12" spans="1:6">
      <c r="A12" t="s">
        <v>103</v>
      </c>
      <c r="B12">
        <f t="shared" si="1"/>
        <v>8</v>
      </c>
      <c r="C12">
        <f t="shared" si="2"/>
        <v>27</v>
      </c>
      <c r="D12" t="str">
        <f t="shared" si="0"/>
        <v>0000:00:08.0</v>
      </c>
      <c r="E12" t="str">
        <f t="shared" si="3"/>
        <v>1022:1482</v>
      </c>
      <c r="F12" t="str">
        <f t="shared" si="4"/>
        <v>Advanced Micro Devices, Inc. [AMD] Starship/Matisse PCIe Dummy Host Bridge [1022:1482]</v>
      </c>
    </row>
    <row r="13" spans="1:6">
      <c r="A13" t="s">
        <v>104</v>
      </c>
      <c r="B13">
        <f t="shared" si="1"/>
        <v>8</v>
      </c>
      <c r="C13">
        <f t="shared" si="2"/>
        <v>26</v>
      </c>
      <c r="D13" t="str">
        <f t="shared" si="0"/>
        <v>0000:00:08.1</v>
      </c>
      <c r="E13" t="str">
        <f t="shared" si="3"/>
        <v>1022:1484</v>
      </c>
      <c r="F13" t="str">
        <f t="shared" si="4"/>
        <v>Advanced Micro Devices, Inc. [AMD] Starship/Matisse Internal PCIe GPP Bridge 0 to bus[E:B] [1022:1484]</v>
      </c>
    </row>
    <row r="14" spans="1:6">
      <c r="A14" t="s">
        <v>105</v>
      </c>
      <c r="B14">
        <f t="shared" si="1"/>
        <v>8</v>
      </c>
      <c r="C14">
        <f t="shared" si="2"/>
        <v>21</v>
      </c>
      <c r="D14" t="str">
        <f t="shared" si="0"/>
        <v>0000:00:14.0</v>
      </c>
      <c r="E14" t="str">
        <f t="shared" si="3"/>
        <v>1022:790b</v>
      </c>
      <c r="F14" t="str">
        <f t="shared" si="4"/>
        <v>Advanced Micro Devices, Inc. [AMD] FCH SMBus Controller [1022:790b] (rev 61)</v>
      </c>
    </row>
    <row r="15" spans="1:6">
      <c r="A15" t="s">
        <v>106</v>
      </c>
      <c r="B15">
        <f t="shared" si="1"/>
        <v>8</v>
      </c>
      <c r="C15">
        <f t="shared" si="2"/>
        <v>26</v>
      </c>
      <c r="D15" t="str">
        <f t="shared" si="0"/>
        <v>0000:00:14.3</v>
      </c>
      <c r="E15" t="str">
        <f t="shared" si="3"/>
        <v>1022:790e</v>
      </c>
      <c r="F15" t="str">
        <f t="shared" si="4"/>
        <v>Advanced Micro Devices, Inc. [AMD] FCH LPC Bridge [1022:790e] (rev 51)</v>
      </c>
    </row>
    <row r="16" spans="1:6">
      <c r="A16" t="s">
        <v>107</v>
      </c>
      <c r="B16">
        <f t="shared" si="1"/>
        <v>8</v>
      </c>
      <c r="C16">
        <f t="shared" si="2"/>
        <v>27</v>
      </c>
      <c r="D16" t="str">
        <f t="shared" si="0"/>
        <v>0000:00:18.0</v>
      </c>
      <c r="E16" t="str">
        <f t="shared" si="3"/>
        <v>1022:1490</v>
      </c>
      <c r="F16" t="str">
        <f t="shared" si="4"/>
        <v>Advanced Micro Devices, Inc. [AMD] Starship Device 24; Function 0 [1022:1490]</v>
      </c>
    </row>
    <row r="17" spans="1:6">
      <c r="A17" t="s">
        <v>108</v>
      </c>
      <c r="B17">
        <f t="shared" si="1"/>
        <v>8</v>
      </c>
      <c r="C17">
        <f t="shared" si="2"/>
        <v>27</v>
      </c>
      <c r="D17" t="str">
        <f t="shared" si="0"/>
        <v>0000:00:18.1</v>
      </c>
      <c r="E17" t="str">
        <f t="shared" si="3"/>
        <v>1022:1491</v>
      </c>
      <c r="F17" t="str">
        <f t="shared" si="4"/>
        <v>Advanced Micro Devices, Inc. [AMD] Starship Device 24; Function 1 [1022:1491]</v>
      </c>
    </row>
    <row r="18" spans="1:6">
      <c r="A18" t="s">
        <v>109</v>
      </c>
      <c r="B18">
        <f t="shared" si="1"/>
        <v>8</v>
      </c>
      <c r="C18">
        <f t="shared" si="2"/>
        <v>27</v>
      </c>
      <c r="D18" t="str">
        <f t="shared" si="0"/>
        <v>0000:00:18.2</v>
      </c>
      <c r="E18" t="str">
        <f t="shared" si="3"/>
        <v>1022:1492</v>
      </c>
      <c r="F18" t="str">
        <f t="shared" si="4"/>
        <v>Advanced Micro Devices, Inc. [AMD] Starship Device 24; Function 2 [1022:1492]</v>
      </c>
    </row>
    <row r="19" spans="1:6">
      <c r="A19" t="s">
        <v>110</v>
      </c>
      <c r="B19">
        <f t="shared" si="1"/>
        <v>8</v>
      </c>
      <c r="C19">
        <f t="shared" si="2"/>
        <v>27</v>
      </c>
      <c r="D19" t="str">
        <f t="shared" si="0"/>
        <v>0000:00:18.3</v>
      </c>
      <c r="E19" t="str">
        <f t="shared" si="3"/>
        <v>1022:1493</v>
      </c>
      <c r="F19" t="str">
        <f t="shared" si="4"/>
        <v>Advanced Micro Devices, Inc. [AMD] Starship Device 24; Function 3 [1022:1493]</v>
      </c>
    </row>
    <row r="20" spans="1:6">
      <c r="A20" t="s">
        <v>111</v>
      </c>
      <c r="B20">
        <f t="shared" si="1"/>
        <v>8</v>
      </c>
      <c r="C20">
        <f t="shared" si="2"/>
        <v>27</v>
      </c>
      <c r="D20" t="str">
        <f t="shared" si="0"/>
        <v>0000:00:18.4</v>
      </c>
      <c r="E20" t="str">
        <f t="shared" si="3"/>
        <v>1022:1494</v>
      </c>
      <c r="F20" t="str">
        <f t="shared" si="4"/>
        <v>Advanced Micro Devices, Inc. [AMD] Starship Device 24; Function 4 [1022:1494]</v>
      </c>
    </row>
    <row r="21" spans="1:6">
      <c r="A21" t="s">
        <v>112</v>
      </c>
      <c r="B21">
        <f t="shared" si="1"/>
        <v>8</v>
      </c>
      <c r="C21">
        <f t="shared" si="2"/>
        <v>27</v>
      </c>
      <c r="D21" t="str">
        <f t="shared" si="0"/>
        <v>0000:00:18.5</v>
      </c>
      <c r="E21" t="str">
        <f t="shared" si="3"/>
        <v>1022:1495</v>
      </c>
      <c r="F21" t="str">
        <f t="shared" si="4"/>
        <v>Advanced Micro Devices, Inc. [AMD] Starship Device 24; Function 5 [1022:1495]</v>
      </c>
    </row>
    <row r="22" spans="1:6">
      <c r="A22" t="s">
        <v>113</v>
      </c>
      <c r="B22">
        <f t="shared" si="1"/>
        <v>8</v>
      </c>
      <c r="C22">
        <f t="shared" si="2"/>
        <v>27</v>
      </c>
      <c r="D22" t="str">
        <f t="shared" si="0"/>
        <v>0000:00:18.6</v>
      </c>
      <c r="E22" t="str">
        <f t="shared" si="3"/>
        <v>1022:1496</v>
      </c>
      <c r="F22" t="str">
        <f t="shared" si="4"/>
        <v>Advanced Micro Devices, Inc. [AMD] Starship Device 24; Function 6 [1022:1496]</v>
      </c>
    </row>
    <row r="23" spans="1:6">
      <c r="A23" t="s">
        <v>114</v>
      </c>
      <c r="B23">
        <f t="shared" si="1"/>
        <v>8</v>
      </c>
      <c r="C23">
        <f t="shared" si="2"/>
        <v>27</v>
      </c>
      <c r="D23" t="str">
        <f t="shared" si="0"/>
        <v>0000:00:18.7</v>
      </c>
      <c r="E23" t="str">
        <f t="shared" si="3"/>
        <v>1022:1497</v>
      </c>
      <c r="F23" t="str">
        <f t="shared" si="4"/>
        <v>Advanced Micro Devices, Inc. [AMD] Starship Device 24; Function 7 [1022:1497]</v>
      </c>
    </row>
    <row r="24" spans="1:6">
      <c r="A24" t="s">
        <v>115</v>
      </c>
      <c r="B24">
        <f t="shared" si="1"/>
        <v>8</v>
      </c>
      <c r="C24">
        <f t="shared" si="2"/>
        <v>41</v>
      </c>
      <c r="D24" t="str">
        <f t="shared" si="0"/>
        <v>0000:01:00.0</v>
      </c>
      <c r="E24" t="str">
        <f t="shared" si="3"/>
        <v>10de:13c0</v>
      </c>
      <c r="F24" t="str">
        <f t="shared" si="4"/>
        <v>NVIDIA Corporation GM204 [GeForce GTX 980] [10de:13c0] (rev a1)</v>
      </c>
    </row>
    <row r="25" spans="1:6">
      <c r="A25" t="s">
        <v>116</v>
      </c>
      <c r="B25">
        <f t="shared" si="1"/>
        <v>8</v>
      </c>
      <c r="C25">
        <f t="shared" si="2"/>
        <v>28</v>
      </c>
      <c r="D25" t="str">
        <f t="shared" si="0"/>
        <v>0000:01:00.1</v>
      </c>
      <c r="E25" t="str">
        <f t="shared" si="3"/>
        <v>10de:0fbb</v>
      </c>
      <c r="F25" t="str">
        <f t="shared" si="4"/>
        <v>NVIDIA Corporation GM204 High Definition Audio Controller [10de:0fbb] (rev a1)</v>
      </c>
    </row>
    <row r="26" spans="1:6">
      <c r="A26" t="s">
        <v>117</v>
      </c>
      <c r="B26">
        <f t="shared" si="1"/>
        <v>8</v>
      </c>
      <c r="C26">
        <f t="shared" si="2"/>
        <v>45</v>
      </c>
      <c r="D26" t="str">
        <f t="shared" si="0"/>
        <v>0000:02:00.0</v>
      </c>
      <c r="E26" t="str">
        <f t="shared" si="3"/>
        <v>1022:148a</v>
      </c>
      <c r="F26" t="str">
        <f t="shared" si="4"/>
        <v>Advanced Micro Devices, Inc. [AMD] Starship/Matisse PCIe Dummy Function [1022:148a]</v>
      </c>
    </row>
    <row r="27" spans="1:6">
      <c r="A27" t="s">
        <v>118</v>
      </c>
      <c r="B27">
        <f t="shared" si="1"/>
        <v>8</v>
      </c>
      <c r="C27">
        <f t="shared" si="2"/>
        <v>45</v>
      </c>
      <c r="D27" t="str">
        <f t="shared" si="0"/>
        <v>0000:03:00.0</v>
      </c>
      <c r="E27" t="str">
        <f t="shared" si="3"/>
        <v>1022:1485</v>
      </c>
      <c r="F27" t="str">
        <f t="shared" si="4"/>
        <v>Advanced Micro Devices, Inc. [AMD] Starship/Matisse Reserved SPP [1022:1485]</v>
      </c>
    </row>
    <row r="28" spans="1:6">
      <c r="A28" t="s">
        <v>119</v>
      </c>
      <c r="B28">
        <f t="shared" si="1"/>
        <v>8</v>
      </c>
      <c r="C28">
        <f t="shared" si="2"/>
        <v>30</v>
      </c>
      <c r="D28" t="str">
        <f t="shared" si="0"/>
        <v>0000:03:00.3</v>
      </c>
      <c r="E28" t="str">
        <f t="shared" si="3"/>
        <v>1022:148c</v>
      </c>
      <c r="F28" t="str">
        <f t="shared" si="4"/>
        <v>Advanced Micro Devices, Inc. [AMD] Starship USB 3.0 Host Controller [1022:148c]</v>
      </c>
    </row>
    <row r="29" spans="1:6">
      <c r="A29" t="s">
        <v>120</v>
      </c>
      <c r="B29">
        <f t="shared" si="1"/>
        <v>8</v>
      </c>
      <c r="C29">
        <f t="shared" si="2"/>
        <v>27</v>
      </c>
      <c r="D29" t="str">
        <f t="shared" si="0"/>
        <v>0000:20:00.0</v>
      </c>
      <c r="E29" t="str">
        <f t="shared" si="3"/>
        <v>1022:1480</v>
      </c>
      <c r="F29" t="str">
        <f t="shared" si="4"/>
        <v>Advanced Micro Devices, Inc. [AMD] Starship/Matisse Root Complex [1022:1480]</v>
      </c>
    </row>
    <row r="30" spans="1:6">
      <c r="A30" t="s">
        <v>121</v>
      </c>
      <c r="B30">
        <f t="shared" si="1"/>
        <v>8</v>
      </c>
      <c r="C30">
        <f t="shared" si="2"/>
        <v>21</v>
      </c>
      <c r="D30" t="str">
        <f t="shared" si="0"/>
        <v>0000:20:00.2</v>
      </c>
      <c r="E30" t="str">
        <f t="shared" si="3"/>
        <v>1022:1481</v>
      </c>
      <c r="F30" t="str">
        <f t="shared" si="4"/>
        <v>Advanced Micro Devices, Inc. [AMD] Starship/Matisse IOMMU [1022:1481]</v>
      </c>
    </row>
    <row r="31" spans="1:6">
      <c r="A31" t="s">
        <v>122</v>
      </c>
      <c r="B31">
        <f t="shared" si="1"/>
        <v>8</v>
      </c>
      <c r="C31">
        <f t="shared" si="2"/>
        <v>27</v>
      </c>
      <c r="D31" t="str">
        <f t="shared" si="0"/>
        <v>0000:20:01.0</v>
      </c>
      <c r="E31" t="str">
        <f t="shared" si="3"/>
        <v>1022:1482</v>
      </c>
      <c r="F31" t="str">
        <f t="shared" si="4"/>
        <v>Advanced Micro Devices, Inc. [AMD] Starship/Matisse PCIe Dummy Host Bridge [1022:1482]</v>
      </c>
    </row>
    <row r="32" spans="1:6">
      <c r="A32" t="s">
        <v>123</v>
      </c>
      <c r="B32">
        <f t="shared" si="1"/>
        <v>8</v>
      </c>
      <c r="C32">
        <f t="shared" si="2"/>
        <v>27</v>
      </c>
      <c r="D32" t="str">
        <f t="shared" si="0"/>
        <v>0000:20:02.0</v>
      </c>
      <c r="E32" t="str">
        <f t="shared" si="3"/>
        <v>1022:1482</v>
      </c>
      <c r="F32" t="str">
        <f t="shared" si="4"/>
        <v>Advanced Micro Devices, Inc. [AMD] Starship/Matisse PCIe Dummy Host Bridge [1022:1482]</v>
      </c>
    </row>
    <row r="33" spans="1:6">
      <c r="A33" t="s">
        <v>124</v>
      </c>
      <c r="B33">
        <f t="shared" si="1"/>
        <v>8</v>
      </c>
      <c r="C33">
        <f t="shared" si="2"/>
        <v>27</v>
      </c>
      <c r="D33" t="str">
        <f t="shared" si="0"/>
        <v>0000:20:03.0</v>
      </c>
      <c r="E33" t="str">
        <f t="shared" si="3"/>
        <v>1022:1482</v>
      </c>
      <c r="F33" t="str">
        <f t="shared" si="4"/>
        <v>Advanced Micro Devices, Inc. [AMD] Starship/Matisse PCIe Dummy Host Bridge [1022:1482]</v>
      </c>
    </row>
    <row r="34" spans="1:6">
      <c r="A34" t="s">
        <v>125</v>
      </c>
      <c r="B34">
        <f t="shared" si="1"/>
        <v>8</v>
      </c>
      <c r="C34">
        <f t="shared" si="2"/>
        <v>26</v>
      </c>
      <c r="D34" t="str">
        <f t="shared" ref="D34:D65" si="5">CONCATENATE("0000:",LEFT(A34,B34-1))</f>
        <v>0000:20:03.1</v>
      </c>
      <c r="E34" t="str">
        <f t="shared" si="3"/>
        <v>1022:1483</v>
      </c>
      <c r="F34" t="str">
        <f t="shared" si="4"/>
        <v>Advanced Micro Devices, Inc. [AMD] Starship/Matisse GPP Bridge [1022:1483]</v>
      </c>
    </row>
    <row r="35" spans="1:6">
      <c r="A35" t="s">
        <v>126</v>
      </c>
      <c r="B35">
        <f t="shared" si="1"/>
        <v>8</v>
      </c>
      <c r="C35">
        <f t="shared" si="2"/>
        <v>27</v>
      </c>
      <c r="D35" t="str">
        <f t="shared" si="5"/>
        <v>0000:20:04.0</v>
      </c>
      <c r="E35" t="str">
        <f t="shared" si="3"/>
        <v>1022:1482</v>
      </c>
      <c r="F35" t="str">
        <f t="shared" si="4"/>
        <v>Advanced Micro Devices, Inc. [AMD] Starship/Matisse PCIe Dummy Host Bridge [1022:1482]</v>
      </c>
    </row>
    <row r="36" spans="1:6">
      <c r="A36" t="s">
        <v>127</v>
      </c>
      <c r="B36">
        <f t="shared" si="1"/>
        <v>8</v>
      </c>
      <c r="C36">
        <f t="shared" si="2"/>
        <v>27</v>
      </c>
      <c r="D36" t="str">
        <f t="shared" si="5"/>
        <v>0000:20:05.0</v>
      </c>
      <c r="E36" t="str">
        <f t="shared" si="3"/>
        <v>1022:1482</v>
      </c>
      <c r="F36" t="str">
        <f t="shared" si="4"/>
        <v>Advanced Micro Devices, Inc. [AMD] Starship/Matisse PCIe Dummy Host Bridge [1022:1482]</v>
      </c>
    </row>
    <row r="37" spans="1:6">
      <c r="A37" t="s">
        <v>128</v>
      </c>
      <c r="B37">
        <f t="shared" si="1"/>
        <v>8</v>
      </c>
      <c r="C37">
        <f t="shared" si="2"/>
        <v>27</v>
      </c>
      <c r="D37" t="str">
        <f t="shared" si="5"/>
        <v>0000:20:07.0</v>
      </c>
      <c r="E37" t="str">
        <f t="shared" si="3"/>
        <v>1022:1482</v>
      </c>
      <c r="F37" t="str">
        <f t="shared" si="4"/>
        <v>Advanced Micro Devices, Inc. [AMD] Starship/Matisse PCIe Dummy Host Bridge [1022:1482]</v>
      </c>
    </row>
    <row r="38" spans="1:6">
      <c r="A38" t="s">
        <v>129</v>
      </c>
      <c r="B38">
        <f t="shared" si="1"/>
        <v>8</v>
      </c>
      <c r="C38">
        <f t="shared" si="2"/>
        <v>26</v>
      </c>
      <c r="D38" t="str">
        <f t="shared" si="5"/>
        <v>0000:20:07.1</v>
      </c>
      <c r="E38" t="str">
        <f t="shared" si="3"/>
        <v>1022:1484</v>
      </c>
      <c r="F38" t="str">
        <f t="shared" si="4"/>
        <v>Advanced Micro Devices, Inc. [AMD] Starship/Matisse Internal PCIe GPP Bridge 0 to bus[E:B] [1022:1484]</v>
      </c>
    </row>
    <row r="39" spans="1:6">
      <c r="A39" t="s">
        <v>130</v>
      </c>
      <c r="B39">
        <f t="shared" si="1"/>
        <v>8</v>
      </c>
      <c r="C39">
        <f t="shared" si="2"/>
        <v>27</v>
      </c>
      <c r="D39" t="str">
        <f t="shared" si="5"/>
        <v>0000:20:08.0</v>
      </c>
      <c r="E39" t="str">
        <f t="shared" si="3"/>
        <v>1022:1482</v>
      </c>
      <c r="F39" t="str">
        <f t="shared" si="4"/>
        <v>Advanced Micro Devices, Inc. [AMD] Starship/Matisse PCIe Dummy Host Bridge [1022:1482]</v>
      </c>
    </row>
    <row r="40" spans="1:6">
      <c r="A40" t="s">
        <v>131</v>
      </c>
      <c r="B40">
        <f t="shared" si="1"/>
        <v>8</v>
      </c>
      <c r="C40">
        <f t="shared" si="2"/>
        <v>26</v>
      </c>
      <c r="D40" t="str">
        <f t="shared" si="5"/>
        <v>0000:20:08.1</v>
      </c>
      <c r="E40" t="str">
        <f t="shared" si="3"/>
        <v>1022:1484</v>
      </c>
      <c r="F40" t="str">
        <f t="shared" si="4"/>
        <v>Advanced Micro Devices, Inc. [AMD] Starship/Matisse Internal PCIe GPP Bridge 0 to bus[E:B] [1022:1484]</v>
      </c>
    </row>
    <row r="41" spans="1:6">
      <c r="A41" t="s">
        <v>132</v>
      </c>
      <c r="B41">
        <f t="shared" si="1"/>
        <v>8</v>
      </c>
      <c r="C41">
        <f t="shared" si="2"/>
        <v>26</v>
      </c>
      <c r="D41" t="str">
        <f t="shared" si="5"/>
        <v>0000:21:00.0</v>
      </c>
      <c r="E41" t="str">
        <f t="shared" si="3"/>
        <v>1002:14a0</v>
      </c>
      <c r="F41" t="str">
        <f t="shared" si="4"/>
        <v>Advanced Micro Devices, Inc. [AMD/ATI] Device [1002:14a0] (rev c1)</v>
      </c>
    </row>
    <row r="42" spans="1:6">
      <c r="A42" t="s">
        <v>133</v>
      </c>
      <c r="B42">
        <f t="shared" si="1"/>
        <v>8</v>
      </c>
      <c r="C42">
        <f t="shared" si="2"/>
        <v>26</v>
      </c>
      <c r="D42" t="str">
        <f t="shared" si="5"/>
        <v>0000:22:00.0</v>
      </c>
      <c r="E42" t="str">
        <f t="shared" si="3"/>
        <v>1002:14a1</v>
      </c>
      <c r="F42" t="str">
        <f t="shared" si="4"/>
        <v>Advanced Micro Devices, Inc. [AMD/ATI] Device [1002:14a1]</v>
      </c>
    </row>
    <row r="43" spans="1:6">
      <c r="A43" t="s">
        <v>134</v>
      </c>
      <c r="B43">
        <f t="shared" si="1"/>
        <v>8</v>
      </c>
      <c r="C43">
        <f t="shared" si="2"/>
        <v>41</v>
      </c>
      <c r="D43" t="str">
        <f t="shared" si="5"/>
        <v>0000:23:00.0</v>
      </c>
      <c r="E43" t="str">
        <f t="shared" si="3"/>
        <v>1002:66af</v>
      </c>
      <c r="F43" t="str">
        <f t="shared" si="4"/>
        <v>Advanced Micro Devices, Inc. [AMD/ATI] Vega 20 [Radeon VII] [1002:66af] (rev c1)</v>
      </c>
    </row>
    <row r="44" spans="1:6">
      <c r="A44" t="s">
        <v>135</v>
      </c>
      <c r="B44">
        <f t="shared" si="1"/>
        <v>8</v>
      </c>
      <c r="C44">
        <f t="shared" si="2"/>
        <v>28</v>
      </c>
      <c r="D44" t="str">
        <f t="shared" si="5"/>
        <v>0000:23:00.1</v>
      </c>
      <c r="E44" t="str">
        <f t="shared" si="3"/>
        <v>1002:ab20</v>
      </c>
      <c r="F44" t="str">
        <f t="shared" si="4"/>
        <v>Advanced Micro Devices, Inc. [AMD/ATI] Vega 20 HDMI Audio [Radeon VII] [1002:ab20]</v>
      </c>
    </row>
    <row r="45" spans="1:6">
      <c r="A45" t="s">
        <v>136</v>
      </c>
      <c r="B45">
        <f t="shared" si="1"/>
        <v>8</v>
      </c>
      <c r="C45">
        <f t="shared" si="2"/>
        <v>45</v>
      </c>
      <c r="D45" t="str">
        <f t="shared" si="5"/>
        <v>0000:24:00.0</v>
      </c>
      <c r="E45" t="str">
        <f t="shared" si="3"/>
        <v>1022:148a</v>
      </c>
      <c r="F45" t="str">
        <f t="shared" si="4"/>
        <v>Advanced Micro Devices, Inc. [AMD] Starship/Matisse PCIe Dummy Function [1022:148a]</v>
      </c>
    </row>
    <row r="46" spans="1:6">
      <c r="A46" t="s">
        <v>137</v>
      </c>
      <c r="B46">
        <f t="shared" si="1"/>
        <v>8</v>
      </c>
      <c r="C46">
        <f t="shared" si="2"/>
        <v>45</v>
      </c>
      <c r="D46" t="str">
        <f t="shared" si="5"/>
        <v>0000:25:00.0</v>
      </c>
      <c r="E46" t="str">
        <f t="shared" si="3"/>
        <v>1022:1485</v>
      </c>
      <c r="F46" t="str">
        <f t="shared" si="4"/>
        <v>Advanced Micro Devices, Inc. [AMD] Starship/Matisse Reserved SPP [1022:1485]</v>
      </c>
    </row>
    <row r="47" spans="1:6">
      <c r="A47" t="s">
        <v>138</v>
      </c>
      <c r="B47">
        <f t="shared" si="1"/>
        <v>8</v>
      </c>
      <c r="C47">
        <f t="shared" si="2"/>
        <v>37</v>
      </c>
      <c r="D47" t="str">
        <f t="shared" si="5"/>
        <v>0000:25:00.1</v>
      </c>
      <c r="E47" t="str">
        <f t="shared" si="3"/>
        <v>1022:1486</v>
      </c>
      <c r="F47" t="str">
        <f t="shared" si="4"/>
        <v>Advanced Micro Devices, Inc. [AMD] Starship/Matisse Cryptographic Coprocessor PSPCPP [1022:1486]</v>
      </c>
    </row>
    <row r="48" spans="1:6">
      <c r="A48" t="s">
        <v>139</v>
      </c>
      <c r="B48">
        <f t="shared" si="1"/>
        <v>8</v>
      </c>
      <c r="C48">
        <f t="shared" si="2"/>
        <v>30</v>
      </c>
      <c r="D48" t="str">
        <f t="shared" si="5"/>
        <v>0000:25:00.3</v>
      </c>
      <c r="E48" t="str">
        <f t="shared" si="3"/>
        <v>1022:148c</v>
      </c>
      <c r="F48" t="str">
        <f t="shared" si="4"/>
        <v>Advanced Micro Devices, Inc. [AMD] Starship USB 3.0 Host Controller [1022:148c]</v>
      </c>
    </row>
    <row r="49" spans="1:6">
      <c r="A49" t="s">
        <v>140</v>
      </c>
      <c r="B49">
        <f t="shared" si="1"/>
        <v>8</v>
      </c>
      <c r="C49">
        <f t="shared" si="2"/>
        <v>28</v>
      </c>
      <c r="D49" t="str">
        <f t="shared" si="5"/>
        <v>0000:25:00.4</v>
      </c>
      <c r="E49" t="str">
        <f t="shared" si="3"/>
        <v>1022:1487</v>
      </c>
      <c r="F49" t="str">
        <f t="shared" si="4"/>
        <v>Advanced Micro Devices, Inc. [AMD] Starship/Matisse HD Audio Controller [1022:1487]</v>
      </c>
    </row>
    <row r="50" spans="1:6">
      <c r="A50" t="s">
        <v>141</v>
      </c>
      <c r="B50">
        <f t="shared" si="1"/>
        <v>8</v>
      </c>
      <c r="C50">
        <f t="shared" si="2"/>
        <v>27</v>
      </c>
      <c r="D50" t="str">
        <f t="shared" si="5"/>
        <v>0000:40:00.0</v>
      </c>
      <c r="E50" t="str">
        <f t="shared" si="3"/>
        <v>1022:1480</v>
      </c>
      <c r="F50" t="str">
        <f t="shared" si="4"/>
        <v>Advanced Micro Devices, Inc. [AMD] Starship/Matisse Root Complex [1022:1480]</v>
      </c>
    </row>
    <row r="51" spans="1:6">
      <c r="A51" t="s">
        <v>142</v>
      </c>
      <c r="B51">
        <f t="shared" si="1"/>
        <v>8</v>
      </c>
      <c r="C51">
        <f t="shared" si="2"/>
        <v>21</v>
      </c>
      <c r="D51" t="str">
        <f t="shared" si="5"/>
        <v>0000:40:00.2</v>
      </c>
      <c r="E51" t="str">
        <f t="shared" si="3"/>
        <v>1022:1481</v>
      </c>
      <c r="F51" t="str">
        <f t="shared" si="4"/>
        <v>Advanced Micro Devices, Inc. [AMD] Starship/Matisse IOMMU [1022:1481]</v>
      </c>
    </row>
    <row r="52" spans="1:6">
      <c r="A52" t="s">
        <v>143</v>
      </c>
      <c r="B52">
        <f t="shared" si="1"/>
        <v>8</v>
      </c>
      <c r="C52">
        <f t="shared" si="2"/>
        <v>27</v>
      </c>
      <c r="D52" t="str">
        <f t="shared" si="5"/>
        <v>0000:40:01.0</v>
      </c>
      <c r="E52" t="str">
        <f t="shared" si="3"/>
        <v>1022:1482</v>
      </c>
      <c r="F52" t="str">
        <f t="shared" si="4"/>
        <v>Advanced Micro Devices, Inc. [AMD] Starship/Matisse PCIe Dummy Host Bridge [1022:1482]</v>
      </c>
    </row>
    <row r="53" spans="1:6">
      <c r="A53" t="s">
        <v>144</v>
      </c>
      <c r="B53">
        <f t="shared" si="1"/>
        <v>8</v>
      </c>
      <c r="C53">
        <f t="shared" si="2"/>
        <v>26</v>
      </c>
      <c r="D53" t="str">
        <f t="shared" si="5"/>
        <v>0000:40:01.1</v>
      </c>
      <c r="E53" t="str">
        <f t="shared" si="3"/>
        <v>1022:1483</v>
      </c>
      <c r="F53" t="str">
        <f t="shared" si="4"/>
        <v>Advanced Micro Devices, Inc. [AMD] Starship/Matisse GPP Bridge [1022:1483]</v>
      </c>
    </row>
    <row r="54" spans="1:6">
      <c r="A54" t="s">
        <v>145</v>
      </c>
      <c r="B54">
        <f t="shared" si="1"/>
        <v>8</v>
      </c>
      <c r="C54">
        <f t="shared" si="2"/>
        <v>26</v>
      </c>
      <c r="D54" t="str">
        <f t="shared" si="5"/>
        <v>0000:40:01.3</v>
      </c>
      <c r="E54" t="str">
        <f t="shared" si="3"/>
        <v>1022:1483</v>
      </c>
      <c r="F54" t="str">
        <f t="shared" si="4"/>
        <v>Advanced Micro Devices, Inc. [AMD] Starship/Matisse GPP Bridge [1022:1483]</v>
      </c>
    </row>
    <row r="55" spans="1:6">
      <c r="A55" t="s">
        <v>146</v>
      </c>
      <c r="B55">
        <f t="shared" si="1"/>
        <v>8</v>
      </c>
      <c r="C55">
        <f t="shared" si="2"/>
        <v>27</v>
      </c>
      <c r="D55" t="str">
        <f t="shared" si="5"/>
        <v>0000:40:02.0</v>
      </c>
      <c r="E55" t="str">
        <f t="shared" si="3"/>
        <v>1022:1482</v>
      </c>
      <c r="F55" t="str">
        <f t="shared" si="4"/>
        <v>Advanced Micro Devices, Inc. [AMD] Starship/Matisse PCIe Dummy Host Bridge [1022:1482]</v>
      </c>
    </row>
    <row r="56" spans="1:6">
      <c r="A56" t="s">
        <v>147</v>
      </c>
      <c r="B56">
        <f t="shared" si="1"/>
        <v>8</v>
      </c>
      <c r="C56">
        <f t="shared" si="2"/>
        <v>27</v>
      </c>
      <c r="D56" t="str">
        <f t="shared" si="5"/>
        <v>0000:40:03.0</v>
      </c>
      <c r="E56" t="str">
        <f t="shared" si="3"/>
        <v>1022:1482</v>
      </c>
      <c r="F56" t="str">
        <f t="shared" si="4"/>
        <v>Advanced Micro Devices, Inc. [AMD] Starship/Matisse PCIe Dummy Host Bridge [1022:1482]</v>
      </c>
    </row>
    <row r="57" spans="1:6">
      <c r="A57" t="s">
        <v>148</v>
      </c>
      <c r="B57">
        <f t="shared" si="1"/>
        <v>8</v>
      </c>
      <c r="C57">
        <f t="shared" si="2"/>
        <v>27</v>
      </c>
      <c r="D57" t="str">
        <f t="shared" si="5"/>
        <v>0000:40:04.0</v>
      </c>
      <c r="E57" t="str">
        <f t="shared" si="3"/>
        <v>1022:1482</v>
      </c>
      <c r="F57" t="str">
        <f t="shared" si="4"/>
        <v>Advanced Micro Devices, Inc. [AMD] Starship/Matisse PCIe Dummy Host Bridge [1022:1482]</v>
      </c>
    </row>
    <row r="58" spans="1:6">
      <c r="A58" t="s">
        <v>149</v>
      </c>
      <c r="B58">
        <f t="shared" si="1"/>
        <v>8</v>
      </c>
      <c r="C58">
        <f t="shared" si="2"/>
        <v>27</v>
      </c>
      <c r="D58" t="str">
        <f t="shared" si="5"/>
        <v>0000:40:05.0</v>
      </c>
      <c r="E58" t="str">
        <f t="shared" si="3"/>
        <v>1022:1482</v>
      </c>
      <c r="F58" t="str">
        <f t="shared" si="4"/>
        <v>Advanced Micro Devices, Inc. [AMD] Starship/Matisse PCIe Dummy Host Bridge [1022:1482]</v>
      </c>
    </row>
    <row r="59" spans="1:6">
      <c r="A59" t="s">
        <v>150</v>
      </c>
      <c r="B59">
        <f t="shared" si="1"/>
        <v>8</v>
      </c>
      <c r="C59">
        <f t="shared" si="2"/>
        <v>27</v>
      </c>
      <c r="D59" t="str">
        <f t="shared" si="5"/>
        <v>0000:40:07.0</v>
      </c>
      <c r="E59" t="str">
        <f t="shared" si="3"/>
        <v>1022:1482</v>
      </c>
      <c r="F59" t="str">
        <f t="shared" si="4"/>
        <v>Advanced Micro Devices, Inc. [AMD] Starship/Matisse PCIe Dummy Host Bridge [1022:1482]</v>
      </c>
    </row>
    <row r="60" spans="1:6">
      <c r="A60" t="s">
        <v>151</v>
      </c>
      <c r="B60">
        <f t="shared" si="1"/>
        <v>8</v>
      </c>
      <c r="C60">
        <f t="shared" si="2"/>
        <v>26</v>
      </c>
      <c r="D60" t="str">
        <f t="shared" si="5"/>
        <v>0000:40:07.1</v>
      </c>
      <c r="E60" t="str">
        <f t="shared" si="3"/>
        <v>1022:1484</v>
      </c>
      <c r="F60" t="str">
        <f t="shared" si="4"/>
        <v>Advanced Micro Devices, Inc. [AMD] Starship/Matisse Internal PCIe GPP Bridge 0 to bus[E:B] [1022:1484]</v>
      </c>
    </row>
    <row r="61" spans="1:6">
      <c r="A61" t="s">
        <v>152</v>
      </c>
      <c r="B61">
        <f t="shared" si="1"/>
        <v>8</v>
      </c>
      <c r="C61">
        <f t="shared" si="2"/>
        <v>27</v>
      </c>
      <c r="D61" t="str">
        <f t="shared" si="5"/>
        <v>0000:40:08.0</v>
      </c>
      <c r="E61" t="str">
        <f t="shared" si="3"/>
        <v>1022:1482</v>
      </c>
      <c r="F61" t="str">
        <f t="shared" si="4"/>
        <v>Advanced Micro Devices, Inc. [AMD] Starship/Matisse PCIe Dummy Host Bridge [1022:1482]</v>
      </c>
    </row>
    <row r="62" spans="1:6">
      <c r="A62" t="s">
        <v>153</v>
      </c>
      <c r="B62">
        <f t="shared" si="1"/>
        <v>8</v>
      </c>
      <c r="C62">
        <f t="shared" si="2"/>
        <v>26</v>
      </c>
      <c r="D62" t="str">
        <f t="shared" si="5"/>
        <v>0000:40:08.1</v>
      </c>
      <c r="E62" t="str">
        <f t="shared" si="3"/>
        <v>1022:1484</v>
      </c>
      <c r="F62" t="str">
        <f t="shared" si="4"/>
        <v>Advanced Micro Devices, Inc. [AMD] Starship/Matisse Internal PCIe GPP Bridge 0 to bus[E:B] [1022:1484]</v>
      </c>
    </row>
    <row r="63" spans="1:6">
      <c r="A63" t="s">
        <v>154</v>
      </c>
      <c r="B63">
        <f t="shared" si="1"/>
        <v>8</v>
      </c>
      <c r="C63">
        <f t="shared" si="2"/>
        <v>26</v>
      </c>
      <c r="D63" t="str">
        <f t="shared" si="5"/>
        <v>0000:41:00.0</v>
      </c>
      <c r="E63" t="str">
        <f t="shared" si="3"/>
        <v>1022:57ad</v>
      </c>
      <c r="F63" t="str">
        <f t="shared" si="4"/>
        <v>Advanced Micro Devices, Inc. [AMD] Device [1022:57ad]</v>
      </c>
    </row>
    <row r="64" spans="1:6">
      <c r="A64" t="s">
        <v>155</v>
      </c>
      <c r="B64">
        <f t="shared" si="1"/>
        <v>8</v>
      </c>
      <c r="C64">
        <f t="shared" si="2"/>
        <v>26</v>
      </c>
      <c r="D64" t="str">
        <f t="shared" si="5"/>
        <v>0000:42:02.0</v>
      </c>
      <c r="E64" t="str">
        <f t="shared" si="3"/>
        <v>1022:57a3</v>
      </c>
      <c r="F64" t="str">
        <f t="shared" si="4"/>
        <v>Advanced Micro Devices, Inc. [AMD] Device [1022:57a3]</v>
      </c>
    </row>
    <row r="65" spans="1:6">
      <c r="A65" t="s">
        <v>156</v>
      </c>
      <c r="B65">
        <f t="shared" si="1"/>
        <v>8</v>
      </c>
      <c r="C65">
        <f t="shared" si="2"/>
        <v>26</v>
      </c>
      <c r="D65" t="str">
        <f t="shared" si="5"/>
        <v>0000:42:03.0</v>
      </c>
      <c r="E65" t="str">
        <f t="shared" si="3"/>
        <v>1022:57a3</v>
      </c>
      <c r="F65" t="str">
        <f t="shared" si="4"/>
        <v>Advanced Micro Devices, Inc. [AMD] Device [1022:57a3]</v>
      </c>
    </row>
    <row r="66" spans="1:6">
      <c r="A66" t="s">
        <v>157</v>
      </c>
      <c r="B66">
        <f t="shared" si="1"/>
        <v>8</v>
      </c>
      <c r="C66">
        <f t="shared" si="2"/>
        <v>26</v>
      </c>
      <c r="D66" t="str">
        <f t="shared" ref="D66:D95" si="6">CONCATENATE("0000:",LEFT(A66,B66-1))</f>
        <v>0000:42:04.0</v>
      </c>
      <c r="E66" t="str">
        <f t="shared" si="3"/>
        <v>1022:57a3</v>
      </c>
      <c r="F66" t="str">
        <f t="shared" si="4"/>
        <v>Advanced Micro Devices, Inc. [AMD] Device [1022:57a3]</v>
      </c>
    </row>
    <row r="67" spans="1:6">
      <c r="A67" t="s">
        <v>158</v>
      </c>
      <c r="B67">
        <f t="shared" ref="B67:B95" si="7">FIND(" ",A67,1)</f>
        <v>8</v>
      </c>
      <c r="C67">
        <f t="shared" ref="C67:C95" si="8">FIND(":",A67,10)</f>
        <v>26</v>
      </c>
      <c r="D67" t="str">
        <f t="shared" si="6"/>
        <v>0000:42:05.0</v>
      </c>
      <c r="E67" t="str">
        <f t="shared" ref="E67:E95" si="9">MID(A67,FIND("@",SUBSTITUTE(A67,"[","@",LEN(A67)-LEN(SUBSTITUTE(A67,"[",""))),1)+1,9)</f>
        <v>1022:57a3</v>
      </c>
      <c r="F67" t="str">
        <f t="shared" ref="F67:F95" si="10">RIGHT(A67,LEN(A67)-C67-1)</f>
        <v>Advanced Micro Devices, Inc. [AMD] Device [1022:57a3]</v>
      </c>
    </row>
    <row r="68" spans="1:6">
      <c r="A68" t="s">
        <v>159</v>
      </c>
      <c r="B68">
        <f t="shared" si="7"/>
        <v>8</v>
      </c>
      <c r="C68">
        <f t="shared" si="8"/>
        <v>26</v>
      </c>
      <c r="D68" t="str">
        <f t="shared" si="6"/>
        <v>0000:42:08.0</v>
      </c>
      <c r="E68" t="str">
        <f t="shared" si="9"/>
        <v>1022:57a4</v>
      </c>
      <c r="F68" t="str">
        <f t="shared" si="10"/>
        <v>Advanced Micro Devices, Inc. [AMD] Device [1022:57a4]</v>
      </c>
    </row>
    <row r="69" spans="1:6">
      <c r="A69" t="s">
        <v>160</v>
      </c>
      <c r="B69">
        <f t="shared" si="7"/>
        <v>8</v>
      </c>
      <c r="C69">
        <f t="shared" si="8"/>
        <v>26</v>
      </c>
      <c r="D69" t="str">
        <f t="shared" si="6"/>
        <v>0000:42:09.0</v>
      </c>
      <c r="E69" t="str">
        <f t="shared" si="9"/>
        <v>1022:57a4</v>
      </c>
      <c r="F69" t="str">
        <f t="shared" si="10"/>
        <v>Advanced Micro Devices, Inc. [AMD] Device [1022:57a4]</v>
      </c>
    </row>
    <row r="70" spans="1:6">
      <c r="A70" t="s">
        <v>161</v>
      </c>
      <c r="B70">
        <f t="shared" si="7"/>
        <v>8</v>
      </c>
      <c r="C70">
        <f t="shared" si="8"/>
        <v>26</v>
      </c>
      <c r="D70" t="str">
        <f t="shared" si="6"/>
        <v>0000:42:0a.0</v>
      </c>
      <c r="E70" t="str">
        <f t="shared" si="9"/>
        <v>1022:57a4</v>
      </c>
      <c r="F70" t="str">
        <f t="shared" si="10"/>
        <v>Advanced Micro Devices, Inc. [AMD] Device [1022:57a4]</v>
      </c>
    </row>
    <row r="71" spans="1:6">
      <c r="A71" t="s">
        <v>162</v>
      </c>
      <c r="B71">
        <f t="shared" si="7"/>
        <v>8</v>
      </c>
      <c r="C71">
        <f t="shared" si="8"/>
        <v>30</v>
      </c>
      <c r="D71" t="str">
        <f t="shared" si="6"/>
        <v>0000:43:00.0</v>
      </c>
      <c r="E71" t="str">
        <f t="shared" si="9"/>
        <v>1b21:3242</v>
      </c>
      <c r="F71" t="str">
        <f t="shared" si="10"/>
        <v>ASMedia Technology Inc. Device [1b21:3242]</v>
      </c>
    </row>
    <row r="72" spans="1:6">
      <c r="A72" t="s">
        <v>163</v>
      </c>
      <c r="B72">
        <f t="shared" si="7"/>
        <v>8</v>
      </c>
      <c r="C72">
        <f t="shared" si="8"/>
        <v>35</v>
      </c>
      <c r="D72" t="str">
        <f t="shared" si="6"/>
        <v>0000:44:00.0</v>
      </c>
      <c r="E72" t="str">
        <f t="shared" si="9"/>
        <v>1d6a:07b1</v>
      </c>
      <c r="F72" t="str">
        <f t="shared" si="10"/>
        <v>Aquantia Corp. AQC107 NBase-T/IEEE 802.3bz Ethernet Controller [AQtion] [1d6a:07b1] (rev 02)</v>
      </c>
    </row>
    <row r="73" spans="1:6">
      <c r="A73" t="s">
        <v>164</v>
      </c>
      <c r="B73">
        <f t="shared" si="7"/>
        <v>8</v>
      </c>
      <c r="C73">
        <f t="shared" si="8"/>
        <v>34</v>
      </c>
      <c r="D73" t="str">
        <f t="shared" si="6"/>
        <v>0000:45:00.0</v>
      </c>
      <c r="E73" t="str">
        <f t="shared" si="9"/>
        <v>8086:2723</v>
      </c>
      <c r="F73" t="str">
        <f t="shared" si="10"/>
        <v>Intel Corporation Device [8086:2723] (rev 1a)</v>
      </c>
    </row>
    <row r="74" spans="1:6">
      <c r="A74" t="s">
        <v>165</v>
      </c>
      <c r="B74">
        <f t="shared" si="7"/>
        <v>8</v>
      </c>
      <c r="C74">
        <f t="shared" si="8"/>
        <v>35</v>
      </c>
      <c r="D74" t="str">
        <f t="shared" si="6"/>
        <v>0000:46:00.0</v>
      </c>
      <c r="E74" t="str">
        <f t="shared" si="9"/>
        <v>10ec:8125</v>
      </c>
      <c r="F74" t="str">
        <f t="shared" si="10"/>
        <v>Realtek Semiconductor Co., Ltd. Device [10ec:8125] (rev 01)</v>
      </c>
    </row>
    <row r="75" spans="1:6">
      <c r="A75" t="s">
        <v>166</v>
      </c>
      <c r="B75">
        <f t="shared" si="7"/>
        <v>8</v>
      </c>
      <c r="C75">
        <f t="shared" si="8"/>
        <v>45</v>
      </c>
      <c r="D75" t="str">
        <f t="shared" si="6"/>
        <v>0000:47:00.0</v>
      </c>
      <c r="E75" t="str">
        <f t="shared" si="9"/>
        <v>1022:1485</v>
      </c>
      <c r="F75" t="str">
        <f t="shared" si="10"/>
        <v>Advanced Micro Devices, Inc. [AMD] Starship/Matisse Reserved SPP [1022:1485]</v>
      </c>
    </row>
    <row r="76" spans="1:6">
      <c r="A76" t="s">
        <v>167</v>
      </c>
      <c r="B76">
        <f t="shared" si="7"/>
        <v>8</v>
      </c>
      <c r="C76">
        <f t="shared" si="8"/>
        <v>30</v>
      </c>
      <c r="D76" t="str">
        <f t="shared" si="6"/>
        <v>0000:47:00.1</v>
      </c>
      <c r="E76" t="str">
        <f t="shared" si="9"/>
        <v>1022:149c</v>
      </c>
      <c r="F76" t="str">
        <f t="shared" si="10"/>
        <v>Advanced Micro Devices, Inc. [AMD] Matisse USB 3.0 Host Controller [1022:149c]</v>
      </c>
    </row>
    <row r="77" spans="1:6">
      <c r="A77" t="s">
        <v>168</v>
      </c>
      <c r="B77">
        <f t="shared" si="7"/>
        <v>8</v>
      </c>
      <c r="C77">
        <f t="shared" si="8"/>
        <v>30</v>
      </c>
      <c r="D77" t="str">
        <f t="shared" si="6"/>
        <v>0000:47:00.3</v>
      </c>
      <c r="E77" t="str">
        <f t="shared" si="9"/>
        <v>1022:149c</v>
      </c>
      <c r="F77" t="str">
        <f t="shared" si="10"/>
        <v>Advanced Micro Devices, Inc. [AMD] Matisse USB 3.0 Host Controller [1022:149c]</v>
      </c>
    </row>
    <row r="78" spans="1:6">
      <c r="A78" t="s">
        <v>169</v>
      </c>
      <c r="B78">
        <f t="shared" si="7"/>
        <v>8</v>
      </c>
      <c r="C78">
        <f t="shared" si="8"/>
        <v>31</v>
      </c>
      <c r="D78" t="str">
        <f t="shared" si="6"/>
        <v>0000:48:00.0</v>
      </c>
      <c r="E78" t="str">
        <f t="shared" si="9"/>
        <v>1022:7901</v>
      </c>
      <c r="F78" t="str">
        <f t="shared" si="10"/>
        <v>Advanced Micro Devices, Inc. [AMD] FCH SATA Controller [AHCI mode] [1022:7901] (rev 51)</v>
      </c>
    </row>
    <row r="79" spans="1:6">
      <c r="A79" t="s">
        <v>170</v>
      </c>
      <c r="B79">
        <f t="shared" si="7"/>
        <v>8</v>
      </c>
      <c r="C79">
        <f t="shared" si="8"/>
        <v>31</v>
      </c>
      <c r="D79" t="str">
        <f t="shared" si="6"/>
        <v>0000:49:00.0</v>
      </c>
      <c r="E79" t="str">
        <f t="shared" si="9"/>
        <v>1022:7901</v>
      </c>
      <c r="F79" t="str">
        <f t="shared" si="10"/>
        <v>Advanced Micro Devices, Inc. [AMD] FCH SATA Controller [AHCI mode] [1022:7901] (rev 51)</v>
      </c>
    </row>
    <row r="80" spans="1:6">
      <c r="A80" t="s">
        <v>171</v>
      </c>
      <c r="B80">
        <f t="shared" si="7"/>
        <v>8</v>
      </c>
      <c r="C80">
        <f t="shared" si="8"/>
        <v>46</v>
      </c>
      <c r="D80" t="str">
        <f t="shared" si="6"/>
        <v>0000:4a:00.0</v>
      </c>
      <c r="E80" t="str">
        <f t="shared" si="9"/>
        <v>1987:5016</v>
      </c>
      <c r="F80" t="str">
        <f t="shared" si="10"/>
        <v>Phison Electronics Corporation Device [1987:5016] (rev 01)</v>
      </c>
    </row>
    <row r="81" spans="1:6">
      <c r="A81" t="s">
        <v>172</v>
      </c>
      <c r="B81">
        <f t="shared" si="7"/>
        <v>8</v>
      </c>
      <c r="C81">
        <f t="shared" si="8"/>
        <v>45</v>
      </c>
      <c r="D81" t="str">
        <f t="shared" si="6"/>
        <v>0000:4b:00.0</v>
      </c>
      <c r="E81" t="str">
        <f t="shared" si="9"/>
        <v>1022:148a</v>
      </c>
      <c r="F81" t="str">
        <f t="shared" si="10"/>
        <v>Advanced Micro Devices, Inc. [AMD] Starship/Matisse PCIe Dummy Function [1022:148a]</v>
      </c>
    </row>
    <row r="82" spans="1:6">
      <c r="A82" t="s">
        <v>173</v>
      </c>
      <c r="B82">
        <f t="shared" si="7"/>
        <v>8</v>
      </c>
      <c r="C82">
        <f t="shared" si="8"/>
        <v>45</v>
      </c>
      <c r="D82" t="str">
        <f t="shared" si="6"/>
        <v>0000:4c:00.0</v>
      </c>
      <c r="E82" t="str">
        <f t="shared" si="9"/>
        <v>1022:1485</v>
      </c>
      <c r="F82" t="str">
        <f t="shared" si="10"/>
        <v>Advanced Micro Devices, Inc. [AMD] Starship/Matisse Reserved SPP [1022:1485]</v>
      </c>
    </row>
    <row r="83" spans="1:6">
      <c r="A83" t="s">
        <v>174</v>
      </c>
      <c r="B83">
        <f t="shared" si="7"/>
        <v>8</v>
      </c>
      <c r="C83">
        <f t="shared" si="8"/>
        <v>27</v>
      </c>
      <c r="D83" t="str">
        <f t="shared" si="6"/>
        <v>0000:60:00.0</v>
      </c>
      <c r="E83" t="str">
        <f t="shared" si="9"/>
        <v>1022:1480</v>
      </c>
      <c r="F83" t="str">
        <f t="shared" si="10"/>
        <v>Advanced Micro Devices, Inc. [AMD] Starship/Matisse Root Complex [1022:1480]</v>
      </c>
    </row>
    <row r="84" spans="1:6">
      <c r="A84" t="s">
        <v>175</v>
      </c>
      <c r="B84">
        <f t="shared" si="7"/>
        <v>8</v>
      </c>
      <c r="C84">
        <f t="shared" si="8"/>
        <v>21</v>
      </c>
      <c r="D84" t="str">
        <f t="shared" si="6"/>
        <v>0000:60:00.2</v>
      </c>
      <c r="E84" t="str">
        <f t="shared" si="9"/>
        <v>1022:1481</v>
      </c>
      <c r="F84" t="str">
        <f t="shared" si="10"/>
        <v>Advanced Micro Devices, Inc. [AMD] Starship/Matisse IOMMU [1022:1481]</v>
      </c>
    </row>
    <row r="85" spans="1:6">
      <c r="A85" t="s">
        <v>176</v>
      </c>
      <c r="B85">
        <f t="shared" si="7"/>
        <v>8</v>
      </c>
      <c r="C85">
        <f t="shared" si="8"/>
        <v>27</v>
      </c>
      <c r="D85" t="str">
        <f t="shared" si="6"/>
        <v>0000:60:01.0</v>
      </c>
      <c r="E85" t="str">
        <f t="shared" si="9"/>
        <v>1022:1482</v>
      </c>
      <c r="F85" t="str">
        <f t="shared" si="10"/>
        <v>Advanced Micro Devices, Inc. [AMD] Starship/Matisse PCIe Dummy Host Bridge [1022:1482]</v>
      </c>
    </row>
    <row r="86" spans="1:6">
      <c r="A86" t="s">
        <v>177</v>
      </c>
      <c r="B86">
        <f t="shared" si="7"/>
        <v>8</v>
      </c>
      <c r="C86">
        <f t="shared" si="8"/>
        <v>27</v>
      </c>
      <c r="D86" t="str">
        <f t="shared" si="6"/>
        <v>0000:60:02.0</v>
      </c>
      <c r="E86" t="str">
        <f t="shared" si="9"/>
        <v>1022:1482</v>
      </c>
      <c r="F86" t="str">
        <f t="shared" si="10"/>
        <v>Advanced Micro Devices, Inc. [AMD] Starship/Matisse PCIe Dummy Host Bridge [1022:1482]</v>
      </c>
    </row>
    <row r="87" spans="1:6">
      <c r="A87" t="s">
        <v>178</v>
      </c>
      <c r="B87">
        <f t="shared" si="7"/>
        <v>8</v>
      </c>
      <c r="C87">
        <f t="shared" si="8"/>
        <v>27</v>
      </c>
      <c r="D87" t="str">
        <f t="shared" si="6"/>
        <v>0000:60:03.0</v>
      </c>
      <c r="E87" t="str">
        <f t="shared" si="9"/>
        <v>1022:1482</v>
      </c>
      <c r="F87" t="str">
        <f t="shared" si="10"/>
        <v>Advanced Micro Devices, Inc. [AMD] Starship/Matisse PCIe Dummy Host Bridge [1022:1482]</v>
      </c>
    </row>
    <row r="88" spans="1:6">
      <c r="A88" t="s">
        <v>179</v>
      </c>
      <c r="B88">
        <f t="shared" si="7"/>
        <v>8</v>
      </c>
      <c r="C88">
        <f t="shared" si="8"/>
        <v>27</v>
      </c>
      <c r="D88" t="str">
        <f t="shared" si="6"/>
        <v>0000:60:04.0</v>
      </c>
      <c r="E88" t="str">
        <f t="shared" si="9"/>
        <v>1022:1482</v>
      </c>
      <c r="F88" t="str">
        <f t="shared" si="10"/>
        <v>Advanced Micro Devices, Inc. [AMD] Starship/Matisse PCIe Dummy Host Bridge [1022:1482]</v>
      </c>
    </row>
    <row r="89" spans="1:6">
      <c r="A89" t="s">
        <v>180</v>
      </c>
      <c r="B89">
        <f t="shared" si="7"/>
        <v>8</v>
      </c>
      <c r="C89">
        <f t="shared" si="8"/>
        <v>27</v>
      </c>
      <c r="D89" t="str">
        <f t="shared" si="6"/>
        <v>0000:60:05.0</v>
      </c>
      <c r="E89" t="str">
        <f t="shared" si="9"/>
        <v>1022:1482</v>
      </c>
      <c r="F89" t="str">
        <f t="shared" si="10"/>
        <v>Advanced Micro Devices, Inc. [AMD] Starship/Matisse PCIe Dummy Host Bridge [1022:1482]</v>
      </c>
    </row>
    <row r="90" spans="1:6">
      <c r="A90" t="s">
        <v>181</v>
      </c>
      <c r="B90">
        <f t="shared" si="7"/>
        <v>8</v>
      </c>
      <c r="C90">
        <f t="shared" si="8"/>
        <v>27</v>
      </c>
      <c r="D90" t="str">
        <f t="shared" si="6"/>
        <v>0000:60:07.0</v>
      </c>
      <c r="E90" t="str">
        <f t="shared" si="9"/>
        <v>1022:1482</v>
      </c>
      <c r="F90" t="str">
        <f t="shared" si="10"/>
        <v>Advanced Micro Devices, Inc. [AMD] Starship/Matisse PCIe Dummy Host Bridge [1022:1482]</v>
      </c>
    </row>
    <row r="91" spans="1:6">
      <c r="A91" t="s">
        <v>182</v>
      </c>
      <c r="B91">
        <f t="shared" si="7"/>
        <v>8</v>
      </c>
      <c r="C91">
        <f t="shared" si="8"/>
        <v>26</v>
      </c>
      <c r="D91" t="str">
        <f t="shared" si="6"/>
        <v>0000:60:07.1</v>
      </c>
      <c r="E91" t="str">
        <f t="shared" si="9"/>
        <v>1022:1484</v>
      </c>
      <c r="F91" t="str">
        <f t="shared" si="10"/>
        <v>Advanced Micro Devices, Inc. [AMD] Starship/Matisse Internal PCIe GPP Bridge 0 to bus[E:B] [1022:1484]</v>
      </c>
    </row>
    <row r="92" spans="1:6">
      <c r="A92" t="s">
        <v>183</v>
      </c>
      <c r="B92">
        <f t="shared" si="7"/>
        <v>8</v>
      </c>
      <c r="C92">
        <f t="shared" si="8"/>
        <v>27</v>
      </c>
      <c r="D92" t="str">
        <f t="shared" si="6"/>
        <v>0000:60:08.0</v>
      </c>
      <c r="E92" t="str">
        <f t="shared" si="9"/>
        <v>1022:1482</v>
      </c>
      <c r="F92" t="str">
        <f t="shared" si="10"/>
        <v>Advanced Micro Devices, Inc. [AMD] Starship/Matisse PCIe Dummy Host Bridge [1022:1482]</v>
      </c>
    </row>
    <row r="93" spans="1:6">
      <c r="A93" t="s">
        <v>184</v>
      </c>
      <c r="B93">
        <f t="shared" si="7"/>
        <v>8</v>
      </c>
      <c r="C93">
        <f t="shared" si="8"/>
        <v>26</v>
      </c>
      <c r="D93" t="str">
        <f t="shared" si="6"/>
        <v>0000:60:08.1</v>
      </c>
      <c r="E93" t="str">
        <f t="shared" si="9"/>
        <v>1022:1484</v>
      </c>
      <c r="F93" t="str">
        <f t="shared" si="10"/>
        <v>Advanced Micro Devices, Inc. [AMD] Starship/Matisse Internal PCIe GPP Bridge 0 to bus[E:B] [1022:1484]</v>
      </c>
    </row>
    <row r="94" spans="1:6">
      <c r="A94" t="s">
        <v>185</v>
      </c>
      <c r="B94">
        <f t="shared" si="7"/>
        <v>8</v>
      </c>
      <c r="C94">
        <f t="shared" si="8"/>
        <v>45</v>
      </c>
      <c r="D94" t="str">
        <f t="shared" si="6"/>
        <v>0000:61:00.0</v>
      </c>
      <c r="E94" t="str">
        <f t="shared" si="9"/>
        <v>1022:148a</v>
      </c>
      <c r="F94" t="str">
        <f t="shared" si="10"/>
        <v>Advanced Micro Devices, Inc. [AMD] Starship/Matisse PCIe Dummy Function [1022:148a]</v>
      </c>
    </row>
    <row r="95" spans="1:6">
      <c r="A95" t="s">
        <v>186</v>
      </c>
      <c r="B95">
        <f t="shared" si="7"/>
        <v>8</v>
      </c>
      <c r="C95">
        <f t="shared" si="8"/>
        <v>45</v>
      </c>
      <c r="D95" t="str">
        <f t="shared" si="6"/>
        <v>0000:62:00.0</v>
      </c>
      <c r="E95" t="str">
        <f t="shared" si="9"/>
        <v>1022:1485</v>
      </c>
      <c r="F95" t="str">
        <f t="shared" si="10"/>
        <v>Advanced Micro Devices, Inc. [AMD] Starship/Matisse Reserved SPP [1022:1485]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4D61-07E0-7046-955D-2F9EDB62E75B}">
  <dimension ref="A1:G71"/>
  <sheetViews>
    <sheetView tabSelected="1" topLeftCell="C1" zoomScale="125" zoomScaleNormal="171" workbookViewId="0">
      <selection activeCell="C71" sqref="C71:G71"/>
    </sheetView>
  </sheetViews>
  <sheetFormatPr baseColWidth="10" defaultRowHeight="15"/>
  <cols>
    <col min="1" max="1" width="3" hidden="1" customWidth="1"/>
    <col min="2" max="2" width="3.1640625" hidden="1" customWidth="1"/>
    <col min="3" max="3" width="6.5" style="3" bestFit="1" customWidth="1"/>
    <col min="4" max="4" width="5.6640625" style="3" bestFit="1" customWidth="1"/>
    <col min="5" max="5" width="21.6640625" customWidth="1"/>
    <col min="6" max="6" width="9.83203125" style="3" bestFit="1" customWidth="1"/>
  </cols>
  <sheetData>
    <row r="1" spans="1:7">
      <c r="A1" s="1" t="s">
        <v>191</v>
      </c>
      <c r="B1" s="1" t="s">
        <v>192</v>
      </c>
      <c r="C1" s="2" t="s">
        <v>205</v>
      </c>
      <c r="D1" s="2" t="s">
        <v>197</v>
      </c>
      <c r="E1" s="1" t="s">
        <v>187</v>
      </c>
      <c r="F1" s="2" t="s">
        <v>196</v>
      </c>
      <c r="G1" s="2" t="s">
        <v>216</v>
      </c>
    </row>
    <row r="2" spans="1:7">
      <c r="A2">
        <v>1</v>
      </c>
      <c r="B2">
        <v>1</v>
      </c>
      <c r="C2" s="8" t="str">
        <f>CONCATENATE(A2," - ",B2)</f>
        <v>1 - 1</v>
      </c>
      <c r="D2" s="3" t="s">
        <v>201</v>
      </c>
      <c r="E2" t="s">
        <v>206</v>
      </c>
      <c r="F2" s="3" t="s">
        <v>194</v>
      </c>
    </row>
    <row r="3" spans="1:7">
      <c r="A3">
        <v>1</v>
      </c>
      <c r="B3">
        <v>2</v>
      </c>
      <c r="C3" s="8" t="str">
        <f t="shared" ref="C3:C61" si="0">CONCATENATE(A3," - ",B3)</f>
        <v>1 - 2</v>
      </c>
      <c r="D3" s="3" t="s">
        <v>202</v>
      </c>
      <c r="E3" t="s">
        <v>206</v>
      </c>
      <c r="F3" s="3" t="s">
        <v>194</v>
      </c>
    </row>
    <row r="4" spans="1:7">
      <c r="A4">
        <v>1</v>
      </c>
      <c r="B4">
        <v>3</v>
      </c>
      <c r="C4" s="8" t="str">
        <f t="shared" si="0"/>
        <v>1 - 3</v>
      </c>
    </row>
    <row r="5" spans="1:7">
      <c r="A5">
        <v>1</v>
      </c>
      <c r="B5">
        <v>4</v>
      </c>
      <c r="C5" s="8" t="str">
        <f t="shared" si="0"/>
        <v>1 - 4</v>
      </c>
    </row>
    <row r="6" spans="1:7">
      <c r="A6">
        <v>1</v>
      </c>
      <c r="B6">
        <v>5</v>
      </c>
      <c r="C6" s="8" t="str">
        <f t="shared" si="0"/>
        <v>1 - 5</v>
      </c>
    </row>
    <row r="7" spans="1:7">
      <c r="A7">
        <v>1</v>
      </c>
      <c r="B7">
        <v>6</v>
      </c>
      <c r="C7" s="8" t="str">
        <f t="shared" si="0"/>
        <v>1 - 6</v>
      </c>
    </row>
    <row r="8" spans="1:7">
      <c r="A8">
        <v>2</v>
      </c>
      <c r="B8">
        <v>1</v>
      </c>
      <c r="C8" s="8" t="str">
        <f t="shared" si="0"/>
        <v>2 - 1</v>
      </c>
      <c r="D8" s="3" t="s">
        <v>201</v>
      </c>
      <c r="E8" t="s">
        <v>206</v>
      </c>
      <c r="F8" s="3" t="s">
        <v>220</v>
      </c>
    </row>
    <row r="9" spans="1:7">
      <c r="A9">
        <v>2</v>
      </c>
      <c r="B9">
        <v>2</v>
      </c>
      <c r="C9" s="8" t="str">
        <f t="shared" si="0"/>
        <v>2 - 2</v>
      </c>
      <c r="D9" s="3" t="s">
        <v>202</v>
      </c>
      <c r="E9" t="s">
        <v>206</v>
      </c>
      <c r="F9" s="3" t="s">
        <v>220</v>
      </c>
    </row>
    <row r="10" spans="1:7">
      <c r="A10">
        <v>2</v>
      </c>
      <c r="B10">
        <v>3</v>
      </c>
      <c r="C10" s="8" t="str">
        <f t="shared" si="0"/>
        <v>2 - 3</v>
      </c>
    </row>
    <row r="11" spans="1:7">
      <c r="A11">
        <v>2</v>
      </c>
      <c r="B11">
        <v>4</v>
      </c>
      <c r="C11" s="8" t="str">
        <f t="shared" si="0"/>
        <v>2 - 4</v>
      </c>
    </row>
    <row r="12" spans="1:7">
      <c r="A12">
        <v>2</v>
      </c>
      <c r="B12">
        <v>5</v>
      </c>
      <c r="C12" s="8" t="str">
        <f t="shared" si="0"/>
        <v>2 - 5</v>
      </c>
    </row>
    <row r="13" spans="1:7">
      <c r="A13">
        <v>2</v>
      </c>
      <c r="B13">
        <v>6</v>
      </c>
      <c r="C13" s="8" t="str">
        <f t="shared" si="0"/>
        <v>2 - 6</v>
      </c>
    </row>
    <row r="14" spans="1:7">
      <c r="A14">
        <v>3</v>
      </c>
      <c r="B14">
        <v>1</v>
      </c>
      <c r="C14" s="8" t="str">
        <f t="shared" si="0"/>
        <v>3 - 1</v>
      </c>
      <c r="D14" s="3" t="s">
        <v>198</v>
      </c>
      <c r="E14" t="s">
        <v>206</v>
      </c>
      <c r="F14" s="3" t="s">
        <v>194</v>
      </c>
    </row>
    <row r="15" spans="1:7">
      <c r="A15">
        <v>3</v>
      </c>
      <c r="B15">
        <v>2</v>
      </c>
      <c r="C15" s="8" t="str">
        <f t="shared" si="0"/>
        <v>3 - 2</v>
      </c>
      <c r="D15" s="3" t="s">
        <v>199</v>
      </c>
      <c r="E15" t="s">
        <v>206</v>
      </c>
      <c r="F15" s="3" t="s">
        <v>194</v>
      </c>
    </row>
    <row r="16" spans="1:7">
      <c r="A16">
        <v>3</v>
      </c>
      <c r="B16">
        <v>3</v>
      </c>
      <c r="C16" s="8" t="str">
        <f t="shared" si="0"/>
        <v>3 - 3</v>
      </c>
    </row>
    <row r="17" spans="1:7">
      <c r="A17">
        <v>3</v>
      </c>
      <c r="B17">
        <v>4</v>
      </c>
      <c r="C17" s="8" t="str">
        <f t="shared" si="0"/>
        <v>3 - 4</v>
      </c>
    </row>
    <row r="18" spans="1:7">
      <c r="A18">
        <v>3</v>
      </c>
      <c r="B18">
        <v>5</v>
      </c>
      <c r="C18" s="8" t="str">
        <f t="shared" si="0"/>
        <v>3 - 5</v>
      </c>
    </row>
    <row r="19" spans="1:7">
      <c r="A19">
        <v>3</v>
      </c>
      <c r="B19">
        <v>6</v>
      </c>
      <c r="C19" s="8" t="str">
        <f t="shared" si="0"/>
        <v>3 - 6</v>
      </c>
    </row>
    <row r="20" spans="1:7">
      <c r="A20">
        <v>4</v>
      </c>
      <c r="B20">
        <v>1</v>
      </c>
      <c r="C20" s="8" t="str">
        <f t="shared" si="0"/>
        <v>4 - 1</v>
      </c>
      <c r="D20" s="3" t="s">
        <v>198</v>
      </c>
      <c r="E20" t="s">
        <v>206</v>
      </c>
      <c r="F20" s="3" t="s">
        <v>220</v>
      </c>
    </row>
    <row r="21" spans="1:7">
      <c r="A21">
        <v>4</v>
      </c>
      <c r="B21">
        <v>2</v>
      </c>
      <c r="C21" s="8" t="str">
        <f t="shared" si="0"/>
        <v>4 - 2</v>
      </c>
      <c r="D21" s="3" t="s">
        <v>199</v>
      </c>
      <c r="E21" t="s">
        <v>206</v>
      </c>
      <c r="F21" s="3" t="s">
        <v>220</v>
      </c>
    </row>
    <row r="22" spans="1:7">
      <c r="A22">
        <v>4</v>
      </c>
      <c r="B22">
        <v>3</v>
      </c>
      <c r="C22" s="8" t="str">
        <f t="shared" si="0"/>
        <v>4 - 3</v>
      </c>
    </row>
    <row r="23" spans="1:7">
      <c r="A23">
        <v>4</v>
      </c>
      <c r="B23">
        <v>4</v>
      </c>
      <c r="C23" s="8" t="str">
        <f t="shared" si="0"/>
        <v>4 - 4</v>
      </c>
    </row>
    <row r="24" spans="1:7">
      <c r="A24">
        <v>4</v>
      </c>
      <c r="B24">
        <v>5</v>
      </c>
      <c r="C24" s="8" t="str">
        <f t="shared" si="0"/>
        <v>4 - 5</v>
      </c>
    </row>
    <row r="25" spans="1:7">
      <c r="A25">
        <v>4</v>
      </c>
      <c r="B25">
        <v>6</v>
      </c>
      <c r="C25" s="8" t="str">
        <f t="shared" si="0"/>
        <v>4 - 6</v>
      </c>
    </row>
    <row r="26" spans="1:7">
      <c r="A26">
        <v>5</v>
      </c>
      <c r="B26">
        <v>1</v>
      </c>
      <c r="C26" s="8" t="str">
        <f t="shared" si="0"/>
        <v>5 - 1</v>
      </c>
      <c r="D26" s="3">
        <v>8</v>
      </c>
      <c r="E26" t="s">
        <v>208</v>
      </c>
      <c r="F26" s="3" t="s">
        <v>194</v>
      </c>
    </row>
    <row r="27" spans="1:7">
      <c r="A27">
        <v>5</v>
      </c>
      <c r="B27">
        <v>2</v>
      </c>
      <c r="C27" s="8" t="str">
        <f t="shared" si="0"/>
        <v>5 - 2</v>
      </c>
    </row>
    <row r="28" spans="1:7">
      <c r="A28">
        <v>5</v>
      </c>
      <c r="B28">
        <v>3</v>
      </c>
      <c r="C28" s="8" t="str">
        <f t="shared" si="0"/>
        <v>5 - 3</v>
      </c>
    </row>
    <row r="29" spans="1:7">
      <c r="A29">
        <v>5</v>
      </c>
      <c r="B29">
        <v>4</v>
      </c>
      <c r="C29" s="8" t="str">
        <f t="shared" si="0"/>
        <v>5 - 4</v>
      </c>
    </row>
    <row r="30" spans="1:7">
      <c r="A30">
        <v>5</v>
      </c>
      <c r="B30">
        <v>5</v>
      </c>
      <c r="C30" s="8" t="str">
        <f t="shared" si="0"/>
        <v>5 - 5</v>
      </c>
    </row>
    <row r="31" spans="1:7">
      <c r="A31">
        <v>5</v>
      </c>
      <c r="B31">
        <v>6</v>
      </c>
      <c r="C31" s="8" t="str">
        <f t="shared" si="0"/>
        <v>5 - 6</v>
      </c>
    </row>
    <row r="32" spans="1:7">
      <c r="A32">
        <v>6</v>
      </c>
      <c r="B32">
        <v>1</v>
      </c>
      <c r="C32" s="8" t="str">
        <f t="shared" si="0"/>
        <v>6 - 1</v>
      </c>
      <c r="D32" s="3">
        <v>8</v>
      </c>
      <c r="E32" t="s">
        <v>208</v>
      </c>
      <c r="F32" s="3" t="s">
        <v>220</v>
      </c>
      <c r="G32" t="s">
        <v>228</v>
      </c>
    </row>
    <row r="33" spans="1:7">
      <c r="A33">
        <v>6</v>
      </c>
      <c r="B33">
        <v>2</v>
      </c>
      <c r="C33" s="8" t="str">
        <f t="shared" si="0"/>
        <v>6 - 2</v>
      </c>
    </row>
    <row r="34" spans="1:7">
      <c r="A34">
        <v>6</v>
      </c>
      <c r="B34">
        <v>3</v>
      </c>
      <c r="C34" s="8" t="str">
        <f t="shared" si="0"/>
        <v>6 - 3</v>
      </c>
    </row>
    <row r="35" spans="1:7">
      <c r="A35">
        <v>6</v>
      </c>
      <c r="B35">
        <v>4</v>
      </c>
      <c r="C35" s="8" t="str">
        <f t="shared" si="0"/>
        <v>6 - 4</v>
      </c>
    </row>
    <row r="36" spans="1:7">
      <c r="A36">
        <v>6</v>
      </c>
      <c r="B36">
        <v>5</v>
      </c>
      <c r="C36" s="8" t="str">
        <f t="shared" si="0"/>
        <v>6 - 5</v>
      </c>
    </row>
    <row r="37" spans="1:7">
      <c r="A37">
        <v>6</v>
      </c>
      <c r="B37">
        <v>6</v>
      </c>
      <c r="C37" s="8" t="str">
        <f t="shared" si="0"/>
        <v>6 - 6</v>
      </c>
    </row>
    <row r="38" spans="1:7">
      <c r="A38">
        <v>7</v>
      </c>
      <c r="B38">
        <v>1</v>
      </c>
      <c r="C38" s="8" t="str">
        <f t="shared" si="0"/>
        <v>7 - 1</v>
      </c>
      <c r="D38" s="3" t="s">
        <v>203</v>
      </c>
      <c r="E38" t="s">
        <v>207</v>
      </c>
      <c r="F38" s="3" t="s">
        <v>194</v>
      </c>
      <c r="G38" t="s">
        <v>221</v>
      </c>
    </row>
    <row r="39" spans="1:7">
      <c r="A39">
        <v>7</v>
      </c>
      <c r="B39">
        <v>2</v>
      </c>
      <c r="C39" s="8" t="str">
        <f t="shared" si="0"/>
        <v>7 - 2</v>
      </c>
      <c r="D39" s="3" t="s">
        <v>204</v>
      </c>
      <c r="E39" t="s">
        <v>207</v>
      </c>
      <c r="F39" s="3" t="s">
        <v>194</v>
      </c>
      <c r="G39" t="s">
        <v>221</v>
      </c>
    </row>
    <row r="40" spans="1:7">
      <c r="A40">
        <v>7</v>
      </c>
      <c r="B40">
        <v>3</v>
      </c>
      <c r="C40" s="8" t="str">
        <f t="shared" si="0"/>
        <v>7 - 3</v>
      </c>
    </row>
    <row r="41" spans="1:7">
      <c r="A41">
        <v>7</v>
      </c>
      <c r="B41">
        <v>4</v>
      </c>
      <c r="C41" s="8" t="str">
        <f t="shared" si="0"/>
        <v>7 - 4</v>
      </c>
    </row>
    <row r="42" spans="1:7">
      <c r="A42">
        <v>7</v>
      </c>
      <c r="B42">
        <v>5</v>
      </c>
      <c r="C42" s="8" t="str">
        <f t="shared" si="0"/>
        <v>7 - 5</v>
      </c>
      <c r="D42" s="3" t="s">
        <v>225</v>
      </c>
      <c r="E42" t="s">
        <v>193</v>
      </c>
      <c r="F42" s="3" t="s">
        <v>194</v>
      </c>
      <c r="G42" t="s">
        <v>221</v>
      </c>
    </row>
    <row r="43" spans="1:7">
      <c r="A43">
        <v>7</v>
      </c>
      <c r="B43">
        <v>6</v>
      </c>
      <c r="C43" s="8" t="str">
        <f t="shared" si="0"/>
        <v>7 - 6</v>
      </c>
    </row>
    <row r="44" spans="1:7">
      <c r="A44">
        <v>8</v>
      </c>
      <c r="B44">
        <v>1</v>
      </c>
      <c r="C44" s="8" t="str">
        <f t="shared" si="0"/>
        <v>8 - 1</v>
      </c>
    </row>
    <row r="45" spans="1:7">
      <c r="A45">
        <v>8</v>
      </c>
      <c r="B45">
        <v>2</v>
      </c>
      <c r="C45" s="8" t="str">
        <f t="shared" si="0"/>
        <v>8 - 2</v>
      </c>
    </row>
    <row r="46" spans="1:7">
      <c r="A46">
        <v>8</v>
      </c>
      <c r="B46">
        <v>3</v>
      </c>
      <c r="C46" s="8" t="str">
        <f t="shared" si="0"/>
        <v>8 - 3</v>
      </c>
      <c r="D46" s="3" t="s">
        <v>203</v>
      </c>
      <c r="E46" t="s">
        <v>207</v>
      </c>
      <c r="F46" s="3" t="s">
        <v>220</v>
      </c>
      <c r="G46" t="s">
        <v>221</v>
      </c>
    </row>
    <row r="47" spans="1:7">
      <c r="A47">
        <v>8</v>
      </c>
      <c r="B47">
        <v>4</v>
      </c>
      <c r="C47" s="8" t="str">
        <f t="shared" si="0"/>
        <v>8 - 4</v>
      </c>
      <c r="D47" s="3" t="s">
        <v>204</v>
      </c>
      <c r="E47" t="s">
        <v>207</v>
      </c>
      <c r="F47" s="3" t="s">
        <v>220</v>
      </c>
      <c r="G47" t="s">
        <v>221</v>
      </c>
    </row>
    <row r="48" spans="1:7">
      <c r="A48">
        <v>8</v>
      </c>
      <c r="B48">
        <v>5</v>
      </c>
      <c r="C48" s="8" t="str">
        <f t="shared" si="0"/>
        <v>8 - 5</v>
      </c>
    </row>
    <row r="49" spans="1:7">
      <c r="A49">
        <v>8</v>
      </c>
      <c r="B49">
        <v>6</v>
      </c>
      <c r="C49" s="8" t="str">
        <f t="shared" si="0"/>
        <v>8 - 6</v>
      </c>
    </row>
    <row r="50" spans="1:7">
      <c r="A50">
        <v>9</v>
      </c>
      <c r="B50">
        <v>1</v>
      </c>
      <c r="C50" s="8" t="str">
        <f t="shared" si="0"/>
        <v>9 - 1</v>
      </c>
    </row>
    <row r="51" spans="1:7">
      <c r="A51">
        <v>9</v>
      </c>
      <c r="B51">
        <v>2</v>
      </c>
      <c r="C51" s="8" t="str">
        <f t="shared" si="0"/>
        <v>9 - 2</v>
      </c>
    </row>
    <row r="52" spans="1:7">
      <c r="A52">
        <v>9</v>
      </c>
      <c r="B52">
        <v>3</v>
      </c>
      <c r="C52" s="8" t="str">
        <f t="shared" si="0"/>
        <v>9 - 3</v>
      </c>
      <c r="D52" s="3">
        <v>22</v>
      </c>
      <c r="E52" t="s">
        <v>217</v>
      </c>
      <c r="F52" s="3" t="s">
        <v>194</v>
      </c>
      <c r="G52" t="s">
        <v>223</v>
      </c>
    </row>
    <row r="53" spans="1:7">
      <c r="A53">
        <v>9</v>
      </c>
      <c r="B53">
        <v>4</v>
      </c>
      <c r="C53" s="8" t="str">
        <f t="shared" si="0"/>
        <v>9 - 4</v>
      </c>
      <c r="D53" s="3">
        <v>22</v>
      </c>
      <c r="E53" t="s">
        <v>218</v>
      </c>
      <c r="F53" s="3" t="s">
        <v>194</v>
      </c>
      <c r="G53" t="s">
        <v>223</v>
      </c>
    </row>
    <row r="54" spans="1:7">
      <c r="A54">
        <v>9</v>
      </c>
      <c r="B54">
        <v>5</v>
      </c>
      <c r="C54" s="8" t="str">
        <f t="shared" si="0"/>
        <v>9 - 5</v>
      </c>
      <c r="D54" s="8" t="s">
        <v>200</v>
      </c>
      <c r="E54" t="s">
        <v>224</v>
      </c>
      <c r="F54" s="3" t="s">
        <v>195</v>
      </c>
      <c r="G54" t="s">
        <v>223</v>
      </c>
    </row>
    <row r="55" spans="1:7">
      <c r="A55">
        <v>9</v>
      </c>
      <c r="B55">
        <v>6</v>
      </c>
      <c r="C55" s="8" t="str">
        <f t="shared" si="0"/>
        <v>9 - 6</v>
      </c>
      <c r="D55" s="3">
        <v>11</v>
      </c>
      <c r="E55" t="s">
        <v>219</v>
      </c>
      <c r="F55" s="3" t="s">
        <v>194</v>
      </c>
      <c r="G55" t="s">
        <v>223</v>
      </c>
    </row>
    <row r="56" spans="1:7">
      <c r="A56">
        <v>10</v>
      </c>
      <c r="B56">
        <v>1</v>
      </c>
      <c r="C56" s="8" t="str">
        <f t="shared" si="0"/>
        <v>10 - 1</v>
      </c>
    </row>
    <row r="57" spans="1:7">
      <c r="A57">
        <v>10</v>
      </c>
      <c r="B57">
        <v>2</v>
      </c>
      <c r="C57" s="8" t="str">
        <f t="shared" si="0"/>
        <v>10 - 2</v>
      </c>
      <c r="D57" s="3">
        <v>11</v>
      </c>
      <c r="E57" t="s">
        <v>219</v>
      </c>
      <c r="F57" s="3" t="s">
        <v>220</v>
      </c>
      <c r="G57" t="s">
        <v>223</v>
      </c>
    </row>
    <row r="58" spans="1:7">
      <c r="A58">
        <v>10</v>
      </c>
      <c r="B58">
        <v>3</v>
      </c>
      <c r="C58" s="8" t="str">
        <f t="shared" si="0"/>
        <v>10 - 3</v>
      </c>
      <c r="D58" s="3">
        <v>22</v>
      </c>
      <c r="E58" t="s">
        <v>217</v>
      </c>
      <c r="F58" s="3" t="s">
        <v>220</v>
      </c>
      <c r="G58" t="s">
        <v>223</v>
      </c>
    </row>
    <row r="59" spans="1:7">
      <c r="A59">
        <v>10</v>
      </c>
      <c r="B59">
        <v>4</v>
      </c>
      <c r="C59" s="8" t="str">
        <f t="shared" si="0"/>
        <v>10 - 4</v>
      </c>
      <c r="D59" s="3">
        <v>22</v>
      </c>
      <c r="E59" t="s">
        <v>218</v>
      </c>
      <c r="F59" s="3" t="s">
        <v>220</v>
      </c>
      <c r="G59" t="s">
        <v>223</v>
      </c>
    </row>
    <row r="60" spans="1:7">
      <c r="A60">
        <v>10</v>
      </c>
      <c r="B60">
        <v>5</v>
      </c>
      <c r="C60" s="8" t="str">
        <f t="shared" si="0"/>
        <v>10 - 5</v>
      </c>
    </row>
    <row r="61" spans="1:7">
      <c r="A61">
        <v>10</v>
      </c>
      <c r="B61">
        <v>6</v>
      </c>
      <c r="C61" s="8" t="str">
        <f t="shared" si="0"/>
        <v>10 - 6</v>
      </c>
    </row>
    <row r="62" spans="1:7">
      <c r="C62" s="8"/>
    </row>
    <row r="63" spans="1:7">
      <c r="C63" s="8"/>
      <c r="D63" s="3">
        <v>8</v>
      </c>
      <c r="E63" t="s">
        <v>208</v>
      </c>
      <c r="F63" s="3" t="s">
        <v>209</v>
      </c>
    </row>
    <row r="64" spans="1:7">
      <c r="C64" s="8"/>
      <c r="D64" s="3">
        <v>13</v>
      </c>
      <c r="E64" t="s">
        <v>206</v>
      </c>
      <c r="F64" s="3" t="s">
        <v>210</v>
      </c>
    </row>
    <row r="65" spans="3:7">
      <c r="C65" s="8"/>
      <c r="D65" s="3">
        <v>14</v>
      </c>
      <c r="E65" t="s">
        <v>212</v>
      </c>
      <c r="F65" s="3" t="s">
        <v>211</v>
      </c>
      <c r="G65" t="s">
        <v>226</v>
      </c>
    </row>
    <row r="66" spans="3:7">
      <c r="C66" s="8"/>
      <c r="D66" s="3">
        <v>15</v>
      </c>
      <c r="E66" t="s">
        <v>213</v>
      </c>
      <c r="F66" s="3" t="s">
        <v>211</v>
      </c>
      <c r="G66" t="s">
        <v>226</v>
      </c>
    </row>
    <row r="67" spans="3:7">
      <c r="C67" s="8"/>
      <c r="D67" s="3">
        <v>16</v>
      </c>
      <c r="E67" t="s">
        <v>214</v>
      </c>
      <c r="F67" s="3" t="s">
        <v>211</v>
      </c>
      <c r="G67" t="s">
        <v>227</v>
      </c>
    </row>
    <row r="68" spans="3:7">
      <c r="C68" s="8"/>
      <c r="D68" s="3">
        <v>17</v>
      </c>
      <c r="E68" t="s">
        <v>215</v>
      </c>
      <c r="F68" s="3" t="s">
        <v>211</v>
      </c>
      <c r="G68" t="s">
        <v>227</v>
      </c>
    </row>
    <row r="69" spans="3:7">
      <c r="C69" s="8"/>
      <c r="D69" s="3">
        <v>23</v>
      </c>
      <c r="E69" t="s">
        <v>195</v>
      </c>
      <c r="F69" s="3" t="s">
        <v>210</v>
      </c>
    </row>
    <row r="71" spans="3:7">
      <c r="E71" t="s">
        <v>222</v>
      </c>
      <c r="G71" t="s">
        <v>221</v>
      </c>
    </row>
  </sheetData>
  <autoFilter ref="C1:G61" xr:uid="{84DCBF77-FF07-0244-9677-26D6DEC5588F}"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iommu overview</vt:lpstr>
      <vt:lpstr>lspci -nn</vt:lpstr>
      <vt:lpstr>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Roumen</dc:creator>
  <cp:lastModifiedBy>Roger Roumen</cp:lastModifiedBy>
  <cp:lastPrinted>2020-05-14T09:11:40Z</cp:lastPrinted>
  <dcterms:created xsi:type="dcterms:W3CDTF">2020-05-14T07:32:33Z</dcterms:created>
  <dcterms:modified xsi:type="dcterms:W3CDTF">2020-05-28T07:00:35Z</dcterms:modified>
</cp:coreProperties>
</file>