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iroghair\surfdrive\Education\Numerical Methods\2017\Slides and handouts\01_intro-programming\01_files\"/>
    </mc:Choice>
  </mc:AlternateContent>
  <bookViews>
    <workbookView xWindow="0" yWindow="0" windowWidth="28800" windowHeight="12435" activeTab="1" xr2:uid="{00000000-000D-0000-FFFF-FFFF00000000}"/>
  </bookViews>
  <sheets>
    <sheet name="Linearity Report 1" sheetId="2" r:id="rId1"/>
    <sheet name="Sheet1" sheetId="1" r:id="rId2"/>
  </sheets>
  <definedNames>
    <definedName name="solver_adj" localSheetId="1" hidden="1">Sheet1!$C$14:$C$16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Sheet1!$C$14:$C$16</definedName>
    <definedName name="solver_lhs2" localSheetId="1" hidden="1">Sheet1!$C$14:$C$16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Sheet1!$F$12</definedName>
    <definedName name="solver_pre" localSheetId="1" hidden="1">0.000000000001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10000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  <c r="C3" i="1"/>
  <c r="C4" i="1"/>
  <c r="C5" i="1"/>
  <c r="C6" i="1"/>
  <c r="C7" i="1"/>
  <c r="C8" i="1"/>
  <c r="C9" i="1"/>
  <c r="C10" i="1"/>
  <c r="C11" i="1"/>
  <c r="E5" i="1" l="1"/>
  <c r="F5" i="1" s="1"/>
  <c r="E6" i="1"/>
  <c r="F6" i="1" s="1"/>
  <c r="E9" i="1"/>
  <c r="F9" i="1" s="1"/>
  <c r="E10" i="1"/>
  <c r="F10" i="1" s="1"/>
  <c r="D3" i="1"/>
  <c r="E3" i="1" s="1"/>
  <c r="F3" i="1" s="1"/>
  <c r="D4" i="1"/>
  <c r="E4" i="1" s="1"/>
  <c r="F4" i="1" s="1"/>
  <c r="D5" i="1"/>
  <c r="D6" i="1"/>
  <c r="D7" i="1"/>
  <c r="E7" i="1" s="1"/>
  <c r="F7" i="1" s="1"/>
  <c r="D8" i="1"/>
  <c r="E8" i="1" s="1"/>
  <c r="F8" i="1" s="1"/>
  <c r="D9" i="1"/>
  <c r="D10" i="1"/>
  <c r="D11" i="1"/>
  <c r="E11" i="1" s="1"/>
  <c r="F11" i="1" s="1"/>
  <c r="D2" i="1"/>
  <c r="F2" i="1" s="1"/>
  <c r="F12" i="1" l="1"/>
</calcChain>
</file>

<file path=xl/sharedStrings.xml><?xml version="1.0" encoding="utf-8"?>
<sst xmlns="http://schemas.openxmlformats.org/spreadsheetml/2006/main" count="38" uniqueCount="30">
  <si>
    <t>Psat [Pa]</t>
  </si>
  <si>
    <t>T [K]</t>
  </si>
  <si>
    <t>Psat [mmHg]</t>
  </si>
  <si>
    <t>A</t>
  </si>
  <si>
    <t>B</t>
  </si>
  <si>
    <t>C</t>
  </si>
  <si>
    <t>Psat [Pa, corr]</t>
  </si>
  <si>
    <t>T [C]</t>
  </si>
  <si>
    <t>Diff</t>
  </si>
  <si>
    <t>Microsoft Excel 15.0 Linearity Report</t>
  </si>
  <si>
    <t>Worksheet: [Book2]Sheet1</t>
  </si>
  <si>
    <t>Report Created: 09-Nov-16 19:42:08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</si>
  <si>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</si>
  <si>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</si>
  <si>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</si>
  <si>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</si>
  <si>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</si>
  <si>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</si>
  <si>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</si>
  <si>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</si>
  <si>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</si>
  <si>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NONE</t>
  </si>
  <si>
    <t>$F$12</t>
  </si>
  <si>
    <t>No</t>
  </si>
  <si>
    <t>$C$14</t>
  </si>
  <si>
    <t>A Psat [mmHg]</t>
  </si>
  <si>
    <t>$C$15</t>
  </si>
  <si>
    <t>B Psat [mmHg]</t>
  </si>
  <si>
    <t>$C$16</t>
  </si>
  <si>
    <t>C Psat [mmHg]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</si>
</sst>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2" fillId="0" borderId="2" xfId="0" applyFont="1" applyFill="1" applyBorder="1" applyAlignment="1"/>
    <xf numFmtId="0" fontId="0" fillId="0" borderId="3" xfId="0" applyNumberFormat="1" applyFill="1" applyBorder="1" applyAlignment="1"/>
    <xf numFmtId="0" fontId="2" fillId="0" borderId="3" xfId="0" applyFont="1" applyFill="1" applyBorder="1" applyAlignment="1"/>
    <xf numFmtId="11" fontId="0" fillId="0" borderId="3" xfId="0" applyNumberFormat="1" applyFill="1" applyBorder="1" applyAlignment="1"/>
    <xf numFmtId="11" fontId="0" fillId="0" borderId="2" xfId="0" applyNumberFormat="1" applyFill="1" applyBorder="1" applyAlignment="1"/>
    <xf numFmtId="164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0.0</c:formatCode>
                <c:ptCount val="10"/>
                <c:pt idx="0">
                  <c:v>-43.149999999999977</c:v>
                </c:pt>
                <c:pt idx="1">
                  <c:v>-33.898224046715967</c:v>
                </c:pt>
                <c:pt idx="2">
                  <c:v>-24.274294361737986</c:v>
                </c:pt>
                <c:pt idx="3">
                  <c:v>-14.263241019212956</c:v>
                </c:pt>
                <c:pt idx="4">
                  <c:v>-3.849491926334963</c:v>
                </c:pt>
                <c:pt idx="5">
                  <c:v>6.983151398896041</c:v>
                </c:pt>
                <c:pt idx="6">
                  <c:v>18.251539024244039</c:v>
                </c:pt>
                <c:pt idx="7">
                  <c:v>29.973198813349995</c:v>
                </c:pt>
                <c:pt idx="8">
                  <c:v>42.166363690150035</c:v>
                </c:pt>
                <c:pt idx="9">
                  <c:v>54.850000000000023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57.760482531949549</c:v>
                </c:pt>
                <c:pt idx="1">
                  <c:v>156.11932928177168</c:v>
                </c:pt>
                <c:pt idx="2">
                  <c:v>393.00860134209597</c:v>
                </c:pt>
                <c:pt idx="3">
                  <c:v>927.65179197784698</c:v>
                </c:pt>
                <c:pt idx="4">
                  <c:v>2065.241715631993</c:v>
                </c:pt>
                <c:pt idx="5">
                  <c:v>4359.3757809773115</c:v>
                </c:pt>
                <c:pt idx="6">
                  <c:v>8764.998066951237</c:v>
                </c:pt>
                <c:pt idx="7">
                  <c:v>16855.351500927183</c:v>
                </c:pt>
                <c:pt idx="8">
                  <c:v>31115.329464925253</c:v>
                </c:pt>
                <c:pt idx="9">
                  <c:v>55320.579781578839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F-473A-AD93-D54AD5C824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</c:f>
              <c:numCache>
                <c:formatCode>0.0</c:formatCode>
                <c:ptCount val="10"/>
                <c:pt idx="0">
                  <c:v>-43.149999999999977</c:v>
                </c:pt>
                <c:pt idx="1">
                  <c:v>-33.898224046715967</c:v>
                </c:pt>
                <c:pt idx="2">
                  <c:v>-24.274294361737986</c:v>
                </c:pt>
                <c:pt idx="3">
                  <c:v>-14.263241019212956</c:v>
                </c:pt>
                <c:pt idx="4">
                  <c:v>-3.849491926334963</c:v>
                </c:pt>
                <c:pt idx="5">
                  <c:v>6.983151398896041</c:v>
                </c:pt>
                <c:pt idx="6">
                  <c:v>18.251539024244039</c:v>
                </c:pt>
                <c:pt idx="7">
                  <c:v>29.973198813349995</c:v>
                </c:pt>
                <c:pt idx="8">
                  <c:v>42.166363690150035</c:v>
                </c:pt>
                <c:pt idx="9">
                  <c:v>54.850000000000023</c:v>
                </c:pt>
              </c:numCache>
            </c:numRef>
          </c:xVal>
          <c:yVal>
            <c:numRef>
              <c:f>Sheet1!$A$2:$A$11</c:f>
              <c:numCache>
                <c:formatCode>0.00E+00</c:formatCode>
                <c:ptCount val="10"/>
                <c:pt idx="0">
                  <c:v>2074.6032396884798</c:v>
                </c:pt>
                <c:pt idx="1">
                  <c:v>3876.76905490237</c:v>
                </c:pt>
                <c:pt idx="2">
                  <c:v>7001.32612629921</c:v>
                </c:pt>
                <c:pt idx="3">
                  <c:v>12247.9685709317</c:v>
                </c:pt>
                <c:pt idx="4">
                  <c:v>20798.633549116599</c:v>
                </c:pt>
                <c:pt idx="5">
                  <c:v>34350.302933896703</c:v>
                </c:pt>
                <c:pt idx="6">
                  <c:v>55274.076771122003</c:v>
                </c:pt>
                <c:pt idx="7">
                  <c:v>86799.361559624798</c:v>
                </c:pt>
                <c:pt idx="8">
                  <c:v>133219.98751394899</c:v>
                </c:pt>
                <c:pt idx="9">
                  <c:v>200116.92423752099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F-473A-AD93-D54AD5C8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34992"/>
        <c:axId val="424434432"/>
      </c:scatterChart>
      <c:valAx>
        <c:axId val="424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434432"/>
        <c:crosses val="autoZero"/>
        <c:crossBetween val="midCat"/>
      </c:valAx>
      <c:valAx>
        <c:axId val="424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13</xdr:row>
      <xdr:rowOff>42861</xdr:rowOff>
    </xdr:from>
    <xdr:to>
      <xdr:col>20</xdr:col>
      <xdr:colOff>142874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4.140625" bestFit="1" customWidth="1"/>
    <col min="4" max="4" width="13.7109375" bestFit="1" customWidth="1"/>
    <col min="5" max="5" width="12" bestFit="1" customWidth="1"/>
    <col min="6" max="6" width="14.7109375" bestFit="1" customWidth="1"/>
  </cols>
  <sheetData>
    <row r="1" spans="1:6" x14ac:dyDescent="0.25">
      <c r="A1" s="2" t="s">
        <v>9</v>
      </c>
    </row>
    <row r="2" spans="1:6" x14ac:dyDescent="0.25">
      <c r="A2" s="2" t="s">
        <v>10</v>
      </c>
    </row>
    <row r="3" spans="1:6" x14ac:dyDescent="0.25">
      <c r="A3" s="2" t="s">
        <v>11</v>
      </c>
    </row>
    <row r="6" spans="1:6" ht="15.75" thickBot="1" x14ac:dyDescent="0.3">
      <c r="A6" t="s">
        <v>12</v>
      </c>
    </row>
    <row r="7" spans="1:6" ht="15.75" thickBot="1" x14ac:dyDescent="0.3"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</row>
    <row r="8" spans="1:6" ht="15.75" thickBot="1" x14ac:dyDescent="0.3">
      <c r="B8" s="3" t="s">
        <v>22</v>
      </c>
      <c r="C8" s="3" t="s">
        <v>8</v>
      </c>
      <c r="D8" s="6">
        <v>314908.31516936258</v>
      </c>
      <c r="E8" s="6">
        <v>314908.31516936258</v>
      </c>
      <c r="F8" s="7" t="s">
        <v>23</v>
      </c>
    </row>
    <row r="11" spans="1:6" ht="15.75" thickBot="1" x14ac:dyDescent="0.3">
      <c r="A11" t="s">
        <v>18</v>
      </c>
    </row>
    <row r="12" spans="1:6" ht="15.75" thickBot="1" x14ac:dyDescent="0.3"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19</v>
      </c>
    </row>
    <row r="13" spans="1:6" x14ac:dyDescent="0.25">
      <c r="B13" s="5" t="s">
        <v>24</v>
      </c>
      <c r="C13" s="5" t="s">
        <v>25</v>
      </c>
      <c r="D13" s="8">
        <v>13.625099979913889</v>
      </c>
      <c r="E13" s="8">
        <v>13.625099979913889</v>
      </c>
      <c r="F13" s="9" t="s">
        <v>23</v>
      </c>
    </row>
    <row r="14" spans="1:6" x14ac:dyDescent="0.25">
      <c r="B14" s="5" t="s">
        <v>26</v>
      </c>
      <c r="C14" s="5" t="s">
        <v>27</v>
      </c>
      <c r="D14" s="10">
        <v>2281.4500313052367</v>
      </c>
      <c r="E14" s="10">
        <v>2281.4500313052367</v>
      </c>
      <c r="F14" s="9" t="s">
        <v>23</v>
      </c>
    </row>
    <row r="15" spans="1:6" ht="15.75" thickBot="1" x14ac:dyDescent="0.3">
      <c r="B15" s="3" t="s">
        <v>28</v>
      </c>
      <c r="C15" s="3" t="s">
        <v>29</v>
      </c>
      <c r="D15" s="11">
        <v>219.12305896746076</v>
      </c>
      <c r="E15" s="11">
        <v>219.12305896746076</v>
      </c>
      <c r="F15" s="7" t="s">
        <v>23</v>
      </c>
    </row>
    <row r="18" spans="1:2" x14ac:dyDescent="0.25">
      <c r="A18" t="s">
        <v>20</v>
      </c>
    </row>
    <row r="19" spans="1:2" x14ac:dyDescent="0.25">
      <c r="B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C14" sqref="C14"/>
    </sheetView>
  </sheetViews>
  <sheetFormatPr defaultRowHeight="15" x14ac:dyDescent="0.25"/>
  <cols>
    <col min="1" max="1" width="12.28515625" customWidth="1"/>
    <col min="2" max="2" width="14.28515625" customWidth="1"/>
    <col min="3" max="3" width="12.28515625" bestFit="1" customWidth="1"/>
    <col min="4" max="5" width="13.285156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8</v>
      </c>
    </row>
    <row r="2" spans="1:7" x14ac:dyDescent="0.25">
      <c r="A2" s="1">
        <v>2074.6032396884798</v>
      </c>
      <c r="B2" s="1">
        <v>230</v>
      </c>
      <c r="C2" s="12">
        <f>CONVERT(A2,"Pa","mmHg")</f>
        <v>15.560846969656019</v>
      </c>
      <c r="D2" s="12">
        <f>CONVERT(B2,"K","C")</f>
        <v>-43.149999999999977</v>
      </c>
      <c r="E2">
        <f>1000*EXP($C$14-$C$15/(D2+$C$16))</f>
        <v>57.760482531949549</v>
      </c>
      <c r="F2">
        <f>(E2-A2)^2</f>
        <v>4067654.707094755</v>
      </c>
    </row>
    <row r="3" spans="1:7" x14ac:dyDescent="0.25">
      <c r="A3" s="1">
        <v>3876.76905490237</v>
      </c>
      <c r="B3" s="1">
        <v>239.25177595328401</v>
      </c>
      <c r="C3" s="12">
        <f t="shared" ref="C3:C11" si="0">CONVERT(A3,"Pa","mmHg")</f>
        <v>29.078239562130555</v>
      </c>
      <c r="D3" s="12">
        <f t="shared" ref="D3:D11" si="1">CONVERT(B3,"K","C")</f>
        <v>-33.898224046715967</v>
      </c>
      <c r="E3">
        <f t="shared" ref="E3:E11" si="2">1000*EXP($C$14-$C$15/(D3+$C$16))</f>
        <v>156.11932928177168</v>
      </c>
      <c r="F3">
        <f t="shared" ref="F3:F11" si="3">(E3-A3)^2</f>
        <v>13843234.380760634</v>
      </c>
    </row>
    <row r="4" spans="1:7" x14ac:dyDescent="0.25">
      <c r="A4" s="1">
        <v>7001.32612629921</v>
      </c>
      <c r="B4" s="1">
        <v>248.87570563826199</v>
      </c>
      <c r="C4" s="12">
        <f t="shared" si="0"/>
        <v>52.514409672066201</v>
      </c>
      <c r="D4" s="12">
        <f t="shared" si="1"/>
        <v>-24.274294361737986</v>
      </c>
      <c r="E4">
        <f t="shared" si="2"/>
        <v>393.00860134209597</v>
      </c>
      <c r="F4">
        <f t="shared" si="3"/>
        <v>43669860.510655321</v>
      </c>
    </row>
    <row r="5" spans="1:7" x14ac:dyDescent="0.25">
      <c r="A5" s="1">
        <v>12247.9685709317</v>
      </c>
      <c r="B5" s="1">
        <v>258.88675898078702</v>
      </c>
      <c r="C5" s="12">
        <f t="shared" si="0"/>
        <v>91.867573025694938</v>
      </c>
      <c r="D5" s="12">
        <f t="shared" si="1"/>
        <v>-14.263241019212956</v>
      </c>
      <c r="E5">
        <f t="shared" si="2"/>
        <v>927.65179197784698</v>
      </c>
      <c r="F5">
        <f t="shared" si="3"/>
        <v>128149571.97586414</v>
      </c>
    </row>
    <row r="6" spans="1:7" x14ac:dyDescent="0.25">
      <c r="A6" s="1">
        <v>20798.633549116599</v>
      </c>
      <c r="B6" s="1">
        <v>269.30050807366501</v>
      </c>
      <c r="C6" s="12">
        <f t="shared" si="0"/>
        <v>156.00301187438382</v>
      </c>
      <c r="D6" s="12">
        <f t="shared" si="1"/>
        <v>-3.849491926334963</v>
      </c>
      <c r="E6">
        <f t="shared" si="2"/>
        <v>2065.241715631993</v>
      </c>
      <c r="F6">
        <f t="shared" si="3"/>
        <v>350939969.58686769</v>
      </c>
    </row>
    <row r="7" spans="1:7" x14ac:dyDescent="0.25">
      <c r="A7" s="1">
        <v>34350.302933896703</v>
      </c>
      <c r="B7" s="1">
        <v>280.13315139889602</v>
      </c>
      <c r="C7" s="12">
        <f t="shared" si="0"/>
        <v>257.64917218386091</v>
      </c>
      <c r="D7" s="12">
        <f t="shared" si="1"/>
        <v>6.983151398896041</v>
      </c>
      <c r="E7">
        <f t="shared" si="2"/>
        <v>4359.3757809773115</v>
      </c>
      <c r="F7">
        <f t="shared" si="3"/>
        <v>899455711.49171758</v>
      </c>
    </row>
    <row r="8" spans="1:7" x14ac:dyDescent="0.25">
      <c r="A8" s="1">
        <v>55274.076771122003</v>
      </c>
      <c r="B8" s="1">
        <v>291.40153902424402</v>
      </c>
      <c r="C8" s="12">
        <f t="shared" si="0"/>
        <v>414.59081600277523</v>
      </c>
      <c r="D8" s="12">
        <f t="shared" si="1"/>
        <v>18.251539024244039</v>
      </c>
      <c r="E8">
        <f t="shared" si="2"/>
        <v>8764.998066951237</v>
      </c>
      <c r="F8">
        <f t="shared" si="3"/>
        <v>2163094401.9107509</v>
      </c>
    </row>
    <row r="9" spans="1:7" x14ac:dyDescent="0.25">
      <c r="A9" s="1">
        <v>86799.361559624798</v>
      </c>
      <c r="B9" s="1">
        <v>303.12319881334997</v>
      </c>
      <c r="C9" s="12">
        <f t="shared" si="0"/>
        <v>651.05055099402045</v>
      </c>
      <c r="D9" s="12">
        <f t="shared" si="1"/>
        <v>29.973198813349995</v>
      </c>
      <c r="E9">
        <f t="shared" si="2"/>
        <v>16855.351500927183</v>
      </c>
      <c r="F9">
        <f t="shared" si="3"/>
        <v>4892164543.0911932</v>
      </c>
    </row>
    <row r="10" spans="1:7" x14ac:dyDescent="0.25">
      <c r="A10" s="1">
        <v>133219.98751394899</v>
      </c>
      <c r="B10" s="1">
        <v>315.31636369015001</v>
      </c>
      <c r="C10" s="12">
        <f t="shared" si="0"/>
        <v>999.23484131612929</v>
      </c>
      <c r="D10" s="12">
        <f t="shared" si="1"/>
        <v>42.166363690150035</v>
      </c>
      <c r="E10">
        <f t="shared" si="2"/>
        <v>31115.329464925253</v>
      </c>
      <c r="F10">
        <f t="shared" si="3"/>
        <v>10425361195.308067</v>
      </c>
    </row>
    <row r="11" spans="1:7" x14ac:dyDescent="0.25">
      <c r="A11" s="1">
        <v>200116.92423752099</v>
      </c>
      <c r="B11" s="1">
        <v>328</v>
      </c>
      <c r="C11" s="12">
        <f t="shared" si="0"/>
        <v>1501.0045171653665</v>
      </c>
      <c r="D11" s="12">
        <f t="shared" si="1"/>
        <v>54.850000000000023</v>
      </c>
      <c r="E11">
        <f t="shared" si="2"/>
        <v>55320.579781578839</v>
      </c>
      <c r="F11">
        <f t="shared" si="3"/>
        <v>20965981367.803852</v>
      </c>
    </row>
    <row r="12" spans="1:7" x14ac:dyDescent="0.25">
      <c r="F12">
        <f>SUM(F2:F11)</f>
        <v>39886727510.766823</v>
      </c>
      <c r="G12">
        <v>78710.532115686496</v>
      </c>
    </row>
    <row r="14" spans="1:7" x14ac:dyDescent="0.25">
      <c r="B14" t="s">
        <v>3</v>
      </c>
      <c r="C14">
        <v>15</v>
      </c>
      <c r="E14" s="13">
        <v>14.071445415013891</v>
      </c>
      <c r="G14">
        <v>15</v>
      </c>
    </row>
    <row r="15" spans="1:7" x14ac:dyDescent="0.25">
      <c r="B15" t="s">
        <v>4</v>
      </c>
      <c r="C15">
        <v>2800</v>
      </c>
      <c r="E15" s="14">
        <v>2510.2073057505709</v>
      </c>
      <c r="G15">
        <v>2600</v>
      </c>
    </row>
    <row r="16" spans="1:7" x14ac:dyDescent="0.25">
      <c r="B16" t="s">
        <v>5</v>
      </c>
      <c r="C16">
        <v>200</v>
      </c>
      <c r="E16" s="14">
        <v>231.2934770363168</v>
      </c>
      <c r="G16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Linearity Report 1</vt:lpstr>
      <vt:lpstr>Sheet1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Roghair</dc:creator>
  <cp:lastModifiedBy>Roghair, I.</cp:lastModifiedBy>
  <dcterms:created xsi:type="dcterms:W3CDTF">2016-11-09T18:30:35Z</dcterms:created>
  <dcterms:modified xsi:type="dcterms:W3CDTF">2017-11-15T21:30:12Z</dcterms:modified>
</cp:coreProperties>
</file>