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Karthik Muralidhara\Desktop\"/>
    </mc:Choice>
  </mc:AlternateContent>
  <bookViews>
    <workbookView xWindow="0" yWindow="0" windowWidth="19200" windowHeight="6950" activeTab="2"/>
  </bookViews>
  <sheets>
    <sheet name="Cover Sheet" sheetId="8" r:id="rId1"/>
    <sheet name="Instructions" sheetId="7" r:id="rId2"/>
    <sheet name="WBS" sheetId="1" r:id="rId3"/>
    <sheet name="Burn Charts" sheetId="6" r:id="rId4"/>
    <sheet name="Earned Value Charts" sheetId="4" r:id="rId5"/>
  </sheets>
  <definedNames>
    <definedName name="_xlnm.Print_Area" localSheetId="3">'Burn Charts'!$B$2:$M$45</definedName>
    <definedName name="_xlnm.Print_Area" localSheetId="0">'Cover Sheet'!$A$1:$E$48</definedName>
    <definedName name="_xlnm.Print_Area" localSheetId="4">'Earned Value Charts'!$A$1:$M$25</definedName>
    <definedName name="_xlnm.Print_Area" localSheetId="1">Instructions!$A$1:$J$52</definedName>
    <definedName name="_xlnm.Print_Area" localSheetId="2">WBS!$B$2:$AL$157</definedName>
    <definedName name="_xlnm.Print_Titles" localSheetId="2">WBS!$2:$7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49" i="1" l="1"/>
  <c r="C88" i="1"/>
  <c r="C89" i="1"/>
  <c r="C90" i="1"/>
  <c r="AJ25" i="1"/>
  <c r="F25" i="1"/>
  <c r="AJ124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AJ139" i="1"/>
  <c r="F139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F123" i="1"/>
  <c r="C123" i="1"/>
  <c r="C37" i="1"/>
  <c r="AJ35" i="1"/>
  <c r="F35" i="1"/>
  <c r="C35" i="1"/>
  <c r="F101" i="1"/>
  <c r="F100" i="1"/>
  <c r="C101" i="1"/>
  <c r="C100" i="1"/>
  <c r="F116" i="1"/>
  <c r="F122" i="1"/>
  <c r="C122" i="1"/>
  <c r="F111" i="1"/>
  <c r="C111" i="1"/>
  <c r="F108" i="1"/>
  <c r="C108" i="1"/>
  <c r="AJ91" i="1"/>
  <c r="F91" i="1"/>
  <c r="C91" i="1"/>
  <c r="AJ67" i="1"/>
  <c r="F67" i="1"/>
  <c r="C67" i="1"/>
  <c r="AJ66" i="1"/>
  <c r="F66" i="1"/>
  <c r="C66" i="1"/>
  <c r="AJ65" i="1"/>
  <c r="F65" i="1"/>
  <c r="C65" i="1"/>
  <c r="AJ63" i="1"/>
  <c r="F63" i="1"/>
  <c r="C63" i="1"/>
  <c r="AJ62" i="1"/>
  <c r="F62" i="1"/>
  <c r="C62" i="1"/>
  <c r="AJ61" i="1"/>
  <c r="F61" i="1"/>
  <c r="AJ60" i="1"/>
  <c r="F60" i="1"/>
  <c r="C60" i="1"/>
  <c r="AJ59" i="1"/>
  <c r="F59" i="1"/>
  <c r="AJ58" i="1"/>
  <c r="F58" i="1"/>
  <c r="C58" i="1"/>
  <c r="AJ57" i="1"/>
  <c r="F57" i="1"/>
  <c r="C57" i="1"/>
  <c r="AJ56" i="1"/>
  <c r="F56" i="1"/>
  <c r="C56" i="1"/>
  <c r="AJ55" i="1"/>
  <c r="F55" i="1"/>
  <c r="F94" i="1"/>
  <c r="C94" i="1"/>
  <c r="F95" i="1"/>
  <c r="C95" i="1"/>
  <c r="F96" i="1"/>
  <c r="C96" i="1"/>
  <c r="F98" i="1"/>
  <c r="C98" i="1"/>
  <c r="F99" i="1"/>
  <c r="C99" i="1"/>
  <c r="F121" i="1"/>
  <c r="C121" i="1"/>
  <c r="F120" i="1"/>
  <c r="C120" i="1"/>
  <c r="F119" i="1"/>
  <c r="F118" i="1"/>
  <c r="F115" i="1"/>
  <c r="F114" i="1"/>
  <c r="F113" i="1"/>
  <c r="F107" i="1"/>
  <c r="F106" i="1"/>
  <c r="F105" i="1"/>
  <c r="F104" i="1"/>
  <c r="C119" i="1"/>
  <c r="C118" i="1"/>
  <c r="C116" i="1"/>
  <c r="C115" i="1"/>
  <c r="C114" i="1"/>
  <c r="C113" i="1"/>
  <c r="C107" i="1"/>
  <c r="C106" i="1"/>
  <c r="C105" i="1"/>
  <c r="C104" i="1"/>
  <c r="AJ47" i="1"/>
  <c r="F47" i="1"/>
  <c r="C47" i="1"/>
  <c r="AJ146" i="1"/>
  <c r="F146" i="1"/>
  <c r="C146" i="1"/>
  <c r="AJ145" i="1"/>
  <c r="F145" i="1"/>
  <c r="C145" i="1"/>
  <c r="AJ144" i="1"/>
  <c r="F144" i="1"/>
  <c r="C144" i="1"/>
  <c r="AJ53" i="1"/>
  <c r="F53" i="1"/>
  <c r="C53" i="1"/>
  <c r="AJ52" i="1"/>
  <c r="F52" i="1"/>
  <c r="C52" i="1"/>
  <c r="AJ51" i="1"/>
  <c r="F51" i="1"/>
  <c r="C51" i="1"/>
  <c r="AJ50" i="1"/>
  <c r="F50" i="1"/>
  <c r="C50" i="1"/>
  <c r="AJ49" i="1"/>
  <c r="F49" i="1"/>
  <c r="C49" i="1"/>
  <c r="AJ48" i="1"/>
  <c r="F48" i="1"/>
  <c r="C48" i="1"/>
  <c r="AJ46" i="1"/>
  <c r="F46" i="1"/>
  <c r="C46" i="1"/>
  <c r="AJ45" i="1"/>
  <c r="F45" i="1"/>
  <c r="C45" i="1"/>
  <c r="AJ44" i="1"/>
  <c r="F44" i="1"/>
  <c r="C44" i="1"/>
  <c r="AJ43" i="1"/>
  <c r="F43" i="1"/>
  <c r="C43" i="1"/>
  <c r="AJ42" i="1"/>
  <c r="F42" i="1"/>
  <c r="C42" i="1"/>
  <c r="AJ41" i="1"/>
  <c r="F41" i="1"/>
  <c r="C41" i="1"/>
  <c r="AJ40" i="1"/>
  <c r="C40" i="1"/>
  <c r="AJ39" i="1"/>
  <c r="C39" i="1"/>
  <c r="AJ36" i="1"/>
  <c r="C36" i="1"/>
  <c r="AJ34" i="1"/>
  <c r="F34" i="1"/>
  <c r="C34" i="1"/>
  <c r="AJ33" i="1"/>
  <c r="F33" i="1"/>
  <c r="C33" i="1"/>
  <c r="AJ32" i="1"/>
  <c r="F32" i="1"/>
  <c r="C32" i="1"/>
  <c r="AJ31" i="1"/>
  <c r="F31" i="1"/>
  <c r="C31" i="1"/>
  <c r="AJ30" i="1"/>
  <c r="F30" i="1"/>
  <c r="C30" i="1"/>
  <c r="AJ29" i="1"/>
  <c r="F29" i="1"/>
  <c r="C29" i="1"/>
  <c r="AJ27" i="1"/>
  <c r="F27" i="1"/>
  <c r="C27" i="1"/>
  <c r="AJ26" i="1"/>
  <c r="F26" i="1"/>
  <c r="C26" i="1"/>
  <c r="C25" i="1"/>
  <c r="AJ24" i="1"/>
  <c r="C24" i="1"/>
  <c r="AJ23" i="1"/>
  <c r="F23" i="1"/>
  <c r="C23" i="1"/>
  <c r="AJ21" i="1"/>
  <c r="F21" i="1"/>
  <c r="C21" i="1"/>
  <c r="AJ20" i="1"/>
  <c r="F20" i="1"/>
  <c r="C20" i="1"/>
  <c r="AJ19" i="1"/>
  <c r="F19" i="1"/>
  <c r="C19" i="1"/>
  <c r="AJ18" i="1"/>
  <c r="F18" i="1"/>
  <c r="C18" i="1"/>
  <c r="AJ17" i="1"/>
  <c r="F17" i="1"/>
  <c r="C17" i="1"/>
  <c r="AJ15" i="1"/>
  <c r="C15" i="1"/>
  <c r="AJ14" i="1"/>
  <c r="F14" i="1"/>
  <c r="C14" i="1"/>
  <c r="AJ13" i="1"/>
  <c r="F13" i="1"/>
  <c r="C13" i="1"/>
  <c r="AJ12" i="1"/>
  <c r="C12" i="1"/>
  <c r="AJ11" i="1"/>
  <c r="AJ10" i="1"/>
  <c r="AJ150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U154" i="1"/>
  <c r="V154" i="1"/>
  <c r="AH149" i="1"/>
  <c r="AG149" i="1"/>
  <c r="AF149" i="1"/>
  <c r="AE149" i="1"/>
  <c r="AD149" i="1"/>
  <c r="AC149" i="1"/>
  <c r="AB149" i="1"/>
  <c r="AA149" i="1"/>
  <c r="Z149" i="1"/>
  <c r="V149" i="1"/>
  <c r="U149" i="1"/>
  <c r="U150" i="1"/>
  <c r="V150" i="1"/>
  <c r="W150" i="1"/>
  <c r="X149" i="1"/>
  <c r="X150" i="1"/>
  <c r="Y149" i="1"/>
  <c r="Y150" i="1"/>
  <c r="Z150" i="1"/>
  <c r="AA150" i="1"/>
  <c r="AB150" i="1"/>
  <c r="AC150" i="1"/>
  <c r="U155" i="1"/>
  <c r="I149" i="1"/>
  <c r="V3" i="1"/>
  <c r="T151" i="1"/>
  <c r="U3" i="1"/>
  <c r="Y3" i="1"/>
  <c r="X3" i="1"/>
  <c r="E149" i="1"/>
  <c r="AD150" i="1"/>
  <c r="AE150" i="1"/>
  <c r="AF150" i="1"/>
  <c r="AG150" i="1"/>
  <c r="AH150" i="1"/>
  <c r="U4" i="1"/>
  <c r="V155" i="1"/>
  <c r="W154" i="1"/>
  <c r="T5" i="1"/>
  <c r="U5" i="1"/>
  <c r="V5" i="1"/>
  <c r="W3" i="1"/>
  <c r="W5" i="1"/>
  <c r="X5" i="1"/>
  <c r="Y5" i="1"/>
  <c r="Z3" i="1"/>
  <c r="Z5" i="1"/>
  <c r="AA3" i="1"/>
  <c r="AA5" i="1"/>
  <c r="AB3" i="1"/>
  <c r="AB5" i="1"/>
  <c r="AC3" i="1"/>
  <c r="AC5" i="1"/>
  <c r="AD3" i="1"/>
  <c r="AD5" i="1"/>
  <c r="AE3" i="1"/>
  <c r="AE5" i="1"/>
  <c r="AF3" i="1"/>
  <c r="AF5" i="1"/>
  <c r="AH3" i="1"/>
  <c r="F11" i="1"/>
  <c r="AG3" i="1"/>
  <c r="AJ3" i="1"/>
  <c r="AG5" i="1"/>
  <c r="AH5" i="1"/>
  <c r="V4" i="1"/>
  <c r="U156" i="1"/>
  <c r="X154" i="1"/>
  <c r="W155" i="1"/>
  <c r="C11" i="1"/>
  <c r="F149" i="1"/>
  <c r="W4" i="1"/>
  <c r="V156" i="1"/>
  <c r="X155" i="1"/>
  <c r="Y154" i="1"/>
  <c r="Z154" i="1"/>
  <c r="Y155" i="1"/>
  <c r="X4" i="1"/>
  <c r="W156" i="1"/>
  <c r="Y4" i="1"/>
  <c r="X156" i="1"/>
  <c r="Z155" i="1"/>
  <c r="AA154" i="1"/>
  <c r="AA155" i="1"/>
  <c r="AB154" i="1"/>
  <c r="Z4" i="1"/>
  <c r="Y156" i="1"/>
  <c r="AA4" i="1"/>
  <c r="Z156" i="1"/>
  <c r="AC154" i="1"/>
  <c r="AB155" i="1"/>
  <c r="AD154" i="1"/>
  <c r="AC155" i="1"/>
  <c r="AB4" i="1"/>
  <c r="AA156" i="1"/>
  <c r="AC4" i="1"/>
  <c r="AB156" i="1"/>
  <c r="AD155" i="1"/>
  <c r="AE154" i="1"/>
  <c r="AE155" i="1"/>
  <c r="AF154" i="1"/>
  <c r="AD4" i="1"/>
  <c r="AC156" i="1"/>
  <c r="AE4" i="1"/>
  <c r="AD156" i="1"/>
  <c r="AG154" i="1"/>
  <c r="AF155" i="1"/>
  <c r="AH154" i="1"/>
  <c r="AG155" i="1"/>
  <c r="AF4" i="1"/>
  <c r="AE156" i="1"/>
  <c r="AG4" i="1"/>
  <c r="AF156" i="1"/>
  <c r="AH155" i="1"/>
  <c r="AH4" i="1"/>
  <c r="AH156" i="1"/>
  <c r="AG156" i="1"/>
</calcChain>
</file>

<file path=xl/sharedStrings.xml><?xml version="1.0" encoding="utf-8"?>
<sst xmlns="http://schemas.openxmlformats.org/spreadsheetml/2006/main" count="270" uniqueCount="209">
  <si>
    <t>Task #</t>
  </si>
  <si>
    <t>^</t>
  </si>
  <si>
    <t xml:space="preserve">Actual Completion Week </t>
  </si>
  <si>
    <t xml:space="preserve">Planned Completion  Week </t>
  </si>
  <si>
    <t>Status</t>
  </si>
  <si>
    <t>In Progress</t>
  </si>
  <si>
    <t>Complete</t>
  </si>
  <si>
    <t>Actual Results</t>
  </si>
  <si>
    <t>Planned Completion Week</t>
  </si>
  <si>
    <t>(fill in when the task is complete)</t>
  </si>
  <si>
    <t>Totals &gt;&gt;</t>
  </si>
  <si>
    <t>Cumulative Plan (PV)</t>
  </si>
  <si>
    <t>WBS</t>
  </si>
  <si>
    <t>Planned Effort</t>
  </si>
  <si>
    <t>Estimated Effort Remaining</t>
  </si>
  <si>
    <t>Schedule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</si>
  <si>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</si>
  <si>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</si>
  <si>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</si>
  <si>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</si>
  <si>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CSE 6329-002</t>
  </si>
  <si>
    <t>List tasks to be performed</t>
  </si>
  <si>
    <t>Estimate hours required for each task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</si>
  <si>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</si>
  <si>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</si>
  <si>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</si>
  <si>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</si>
  <si>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</si>
  <si>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</si>
  <si>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</si>
  <si>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</si>
  <si>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</si>
  <si>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</si>
  <si>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A2</t>
  </si>
  <si>
    <t>Submit A1 (Draft)</t>
  </si>
  <si>
    <t>Review comments from TA/Instructor and Correct Mistakes</t>
  </si>
  <si>
    <t>Submit Final PWBS</t>
  </si>
  <si>
    <t>Fill in new rows as required</t>
  </si>
  <si>
    <t>A3</t>
  </si>
  <si>
    <t>A4</t>
  </si>
  <si>
    <t>Instructions for Weekly WBS Entries</t>
  </si>
  <si>
    <r>
      <rPr>
        <b/>
        <sz val="10"/>
        <rFont val="Arial"/>
        <family val="2"/>
      </rPr>
      <t>For each task</t>
    </r>
    <r>
      <rPr>
        <sz val="10"/>
        <rFont val="Arial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</si>
  <si>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</si>
  <si>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</si>
  <si>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</si>
  <si>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</si>
  <si>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</si>
  <si>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</si>
  <si>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</si>
  <si>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</si>
  <si>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</si>
  <si>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Cell should change color when you enter a non-zero value.</t>
  </si>
  <si>
    <t>Cell will change color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</si>
  <si>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</si>
  <si>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</si>
  <si>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</si>
  <si>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</si>
  <si>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</si>
  <si>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</si>
  <si>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E1 - Study for Midterm Exam</t>
  </si>
  <si>
    <t>E2 - Study for Final Exam</t>
  </si>
  <si>
    <t>PWBS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</si>
  <si>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</si>
  <si>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</si>
  <si>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</si>
  <si>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</si>
  <si>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</si>
  <si>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</si>
  <si>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</si>
  <si>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</si>
  <si>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</si>
  <si>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</si>
  <si>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</si>
  <si>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</si>
  <si>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</si>
  <si>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</si>
  <si>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</si>
  <si>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</si>
  <si>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Name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</si>
  <si>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</si>
  <si>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</si>
  <si>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</si>
  <si>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</si>
  <si>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</si>
  <si>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</si>
  <si>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2</t>
    </r>
    <r>
      <rPr>
        <sz val="10"/>
        <rFont val="Arial"/>
      </rPr>
      <t xml:space="preserve">, or in tenths of an hour, such as </t>
    </r>
    <r>
      <rPr>
        <b/>
        <sz val="10"/>
        <color rgb="FF0000FF"/>
        <rFont val="Arial"/>
        <family val="2"/>
      </rPr>
      <t>1.3</t>
    </r>
    <r>
      <rPr>
        <sz val="10"/>
        <rFont val="Arial"/>
      </rPr>
      <t>)</t>
    </r>
  </si>
  <si>
    <t>Enter total hours worked on the task in the column corresponding to the current week (column U through AJ).</t>
  </si>
  <si>
    <t>The total hours remaining is your best current estimate, which may differ from what was originally estimated.</t>
  </si>
  <si>
    <r>
      <t xml:space="preserve">Find the </t>
    </r>
    <r>
      <rPr>
        <b/>
        <sz val="10"/>
        <rFont val="Arial"/>
        <family val="2"/>
      </rPr>
      <t>originally estimated hours</t>
    </r>
    <r>
      <rPr>
        <sz val="10"/>
        <rFont val="Arial"/>
      </rPr>
      <t xml:space="preserve">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</rPr>
      <t xml:space="preserve"> to the hours earned this week for the current week</t>
    </r>
  </si>
  <si>
    <t>ID</t>
  </si>
  <si>
    <t>General Rules:</t>
  </si>
  <si>
    <t>2: Cells with a colored background usually contain formulas that you should not change unless you are extending</t>
  </si>
  <si>
    <t xml:space="preserve">the length of the course (which you may only do with the instructor's permission).  </t>
  </si>
  <si>
    <t>3: You may insert rows as needed to accommodate all of the tasks that you plan to do for the course.</t>
  </si>
  <si>
    <t>4: You should study every formula and every graph and understand what it is and why.  This may be on an exam.</t>
  </si>
  <si>
    <t xml:space="preserve">1: Cells with a white background are cells in which you may put a number or a task name at the appropriate time. </t>
  </si>
  <si>
    <t>Some of these cells will change color when you put something there.</t>
  </si>
  <si>
    <t>(Use the spare tasks near the bottom to preserve the correct format and formulas.)</t>
  </si>
  <si>
    <t>If the graphs (charts) look strange, something is wrong.  Figure out what's wrong and fix it.</t>
  </si>
  <si>
    <t>Step 3: Record Estimated Hours Remaining at end of current week</t>
  </si>
  <si>
    <r>
      <t xml:space="preserve">The </t>
    </r>
    <r>
      <rPr>
        <b/>
        <sz val="10"/>
        <rFont val="Arial"/>
        <family val="2"/>
      </rPr>
      <t>hours earned this week</t>
    </r>
    <r>
      <rPr>
        <sz val="10"/>
        <rFont val="Arial"/>
      </rPr>
      <t xml:space="preserve"> row for the current week (near the bottom) should start off with blank or 0.</t>
    </r>
  </si>
  <si>
    <r>
      <t xml:space="preserve">For each task that has </t>
    </r>
    <r>
      <rPr>
        <b/>
        <sz val="10"/>
        <rFont val="Arial"/>
        <family val="2"/>
      </rPr>
      <t>completed</t>
    </r>
    <r>
      <rPr>
        <sz val="10"/>
        <rFont val="Arial"/>
      </rPr>
      <t xml:space="preserve"> during the current week:</t>
    </r>
  </si>
  <si>
    <t>When done, this total will be the earned value for the week and will update the earned value chart accordingly.</t>
  </si>
  <si>
    <t>Hours Earned This Week (enter each week) &gt;&gt;</t>
  </si>
  <si>
    <t>Should match Cumulative Plan (PV)</t>
  </si>
  <si>
    <t>(copy to the right at the end of each week)</t>
  </si>
  <si>
    <t>Enter Actual and Earned Hours for week ending 1/27</t>
  </si>
  <si>
    <t>Make Weekly Updates to Actual and Earned Hours in PWBS</t>
  </si>
  <si>
    <t>CPI &gt;&gt;</t>
  </si>
  <si>
    <t>SPI &gt;&gt;</t>
  </si>
  <si>
    <t>Spring, 2018</t>
  </si>
  <si>
    <t>2018 Spring</t>
  </si>
  <si>
    <t>Task Description</t>
  </si>
  <si>
    <t xml:space="preserve">  Week  Ending &gt;&gt;</t>
  </si>
  <si>
    <t>Record hours worked for week ending</t>
  </si>
  <si>
    <t>Should match Cumulative Actual Hours (AC)</t>
  </si>
  <si>
    <t>Not Started</t>
  </si>
  <si>
    <t xml:space="preserve">If a cell has a header that is </t>
  </si>
  <si>
    <t>beige</t>
  </si>
  <si>
    <t>If a cell has a header that is</t>
  </si>
  <si>
    <t>light blue</t>
  </si>
  <si>
    <t>it means you should consider entering data there each week.</t>
  </si>
  <si>
    <t>it means you should enter data there once and not change it later.</t>
  </si>
  <si>
    <t>light green</t>
  </si>
  <si>
    <t>yellow</t>
  </si>
  <si>
    <t>it means it contains a formula that you should not change.</t>
  </si>
  <si>
    <t>Note: you might add new rows in the main body of the WBS (see SOW for details)</t>
  </si>
  <si>
    <t>2: Row 7 contains the headers for the many rows that follow.  These row headers are color coded:</t>
  </si>
  <si>
    <t xml:space="preserve">it means you should enter task numbers and names there once. </t>
  </si>
  <si>
    <t xml:space="preserve">Help with refinement and analysis of the data </t>
  </si>
  <si>
    <t>Analysis Tool Description</t>
  </si>
  <si>
    <t>Produce a flowgraph of the main program</t>
  </si>
  <si>
    <t>Compute the cyclomatic complexity of the main program</t>
  </si>
  <si>
    <t xml:space="preserve">Write a C function that satisfies the requirements indicated in appendix </t>
  </si>
  <si>
    <t>Produce a flowgraph of the function</t>
  </si>
  <si>
    <t>Compute the cyclomatic complexity of the function</t>
  </si>
  <si>
    <t>Review the function and note any errors</t>
  </si>
  <si>
    <t>Turn in a Word file containing the flowgraph</t>
  </si>
  <si>
    <t>Read and Analyze A4 SOW</t>
  </si>
  <si>
    <t>Identify two CTQs that measure the important factors to the customer</t>
  </si>
  <si>
    <t>Explain the process flow and produce a swim lane diagram</t>
  </si>
  <si>
    <t xml:space="preserve">Examine the handouts to identify all the organizations involved </t>
  </si>
  <si>
    <t>Determine the order in which things happen and the dependencies</t>
  </si>
  <si>
    <t>Use the information gathered to produce a swim lane diagram</t>
  </si>
  <si>
    <t>Analyze the diagram to determine places where there are delays</t>
  </si>
  <si>
    <t xml:space="preserve">Use two or more of the techniques to analyze the various possible </t>
  </si>
  <si>
    <t>Discuss the causes in the order in which tthey should be addressed</t>
  </si>
  <si>
    <t>Determine that the root cause is in another part of the process</t>
  </si>
  <si>
    <t xml:space="preserve">Produce a cause map (causal model) showing all factor </t>
  </si>
  <si>
    <t xml:space="preserve">Identify the three root causes and, for each, produce a flow diagram </t>
  </si>
  <si>
    <t>Explain your recommendations, based on your assessment and analysi</t>
  </si>
  <si>
    <t>An overview of the measure and graph</t>
  </si>
  <si>
    <t>Sample graph using data from worksheets</t>
  </si>
  <si>
    <t>General discussion of what the measure and graph tells</t>
  </si>
  <si>
    <t>Specific discussion of sample graphs</t>
  </si>
  <si>
    <t>The procedure by which data are refined and the graph is produced</t>
  </si>
  <si>
    <t>Review with teammate and Submit A2</t>
  </si>
  <si>
    <t>Main Program</t>
  </si>
  <si>
    <t>Function</t>
  </si>
  <si>
    <t>Review with teamate and submit A3</t>
  </si>
  <si>
    <t>Review with teamate and submit A3 phase 2</t>
  </si>
  <si>
    <t>Discuss with teamate</t>
  </si>
  <si>
    <t>Design and implement a Defect Recording and Analysis tool</t>
  </si>
  <si>
    <t xml:space="preserve">Generate various graphs illustrating measures </t>
  </si>
  <si>
    <t>Record the defected data</t>
  </si>
  <si>
    <t>Submit A1-Interim</t>
  </si>
  <si>
    <t>Phase 1</t>
  </si>
  <si>
    <t>Phase 2</t>
  </si>
  <si>
    <t>Study module 1,2 and 3</t>
  </si>
  <si>
    <t>Study module 4,5, &amp; 6</t>
  </si>
  <si>
    <t>Study module 7,8 &amp;9</t>
  </si>
  <si>
    <t>Study module 10,11,&amp; 12</t>
  </si>
  <si>
    <t>Study module 13,14 and 15</t>
  </si>
  <si>
    <t>Study module 16,17 and 18</t>
  </si>
  <si>
    <t>Study module 19 &amp;20</t>
  </si>
  <si>
    <t>Somanahalli Muralidhara, Karthik</t>
  </si>
  <si>
    <t>Somanahalli Muralidhara,Karthik</t>
  </si>
  <si>
    <t xml:space="preserve"> the tasks needed to be done</t>
  </si>
  <si>
    <t>tasks into subtasks</t>
  </si>
  <si>
    <t>POST RELEASE QUALITY FOR PRODUCT ZD</t>
  </si>
  <si>
    <t>For each function;running total of all three</t>
  </si>
  <si>
    <t>Determine the Cyclomatic Complexity of the Function</t>
  </si>
  <si>
    <t>Post-release Quality Average for all products, by development process</t>
  </si>
  <si>
    <t>Post-release Quality Average for all products, by programming language</t>
  </si>
  <si>
    <t>An Overview of the measure and graph</t>
  </si>
  <si>
    <t>An Overview of the measure and what graph tells</t>
  </si>
  <si>
    <t>Specific discussion of graph samples</t>
  </si>
  <si>
    <t>ANALYSIS</t>
  </si>
  <si>
    <t xml:space="preserve">Graph of Your Choice </t>
  </si>
  <si>
    <t>Selection of the graph</t>
  </si>
  <si>
    <t>Analysis of the graph</t>
  </si>
  <si>
    <t>specific discussion related to the graph</t>
  </si>
  <si>
    <t xml:space="preserve">Current Quality Total </t>
  </si>
  <si>
    <t>Interpretation of what the graph describes</t>
  </si>
  <si>
    <t>Drawing Coclusions related to the graph</t>
  </si>
  <si>
    <t>Current quality total normalised by size of active product releases</t>
  </si>
  <si>
    <t>Analysis</t>
  </si>
  <si>
    <t>Normalisation</t>
  </si>
  <si>
    <t>Interpretation</t>
  </si>
  <si>
    <t>Current Quality Total, normalized by number of currently active products</t>
  </si>
  <si>
    <t>Prepare for module 1 and 2</t>
  </si>
  <si>
    <t>Prepare for Module 3 and 4 and 5</t>
  </si>
  <si>
    <t>Prepare for Module 6 , 7 and 8</t>
  </si>
  <si>
    <t>Prepare for Module 9 , 10 , 11 and 12</t>
  </si>
  <si>
    <t>Post-release quality HISTORY</t>
  </si>
  <si>
    <t>Post-release Quality Average for all products, normalized by size</t>
  </si>
  <si>
    <t>22237-1</t>
  </si>
  <si>
    <t>22240-1</t>
  </si>
  <si>
    <t>22250-1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</si>
</sst>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;@"/>
  </numFmts>
  <fonts count="3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b/>
      <sz val="22"/>
      <name val="Times New Roman"/>
      <family val="1"/>
    </font>
    <font>
      <b/>
      <sz val="12"/>
      <name val="Times New Roman"/>
      <family val="1"/>
    </font>
    <font>
      <sz val="16"/>
      <name val="Arial"/>
      <family val="2"/>
    </font>
    <font>
      <sz val="18"/>
      <color rgb="FF0000FF"/>
      <name val="Arial"/>
      <family val="2"/>
    </font>
    <font>
      <u/>
      <sz val="14"/>
      <name val="Arial"/>
      <family val="2"/>
    </font>
    <font>
      <sz val="10"/>
      <color theme="0"/>
      <name val="Arial"/>
      <family val="2"/>
    </font>
    <font>
      <b/>
      <sz val="16"/>
      <color rgb="FFFF0000"/>
      <name val="Arial"/>
      <family val="2"/>
    </font>
    <font>
      <b/>
      <sz val="15"/>
      <color rgb="FFFF0000"/>
      <name val="Arial"/>
      <family val="2"/>
    </font>
    <font>
      <sz val="10"/>
      <name val="Arial Narrow"/>
      <family val="2"/>
    </font>
    <font>
      <u/>
      <sz val="10"/>
      <name val="Arial Narrow"/>
      <family val="2"/>
    </font>
    <font>
      <sz val="10"/>
      <color theme="0" tint="-0.14999847407452621"/>
      <name val="Arial"/>
      <family val="2"/>
    </font>
    <font>
      <sz val="10"/>
      <color theme="1"/>
      <name val="Arial"/>
      <family val="2"/>
    </font>
    <font>
      <sz val="10"/>
      <color theme="9" tint="0.79998168889431442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0"/>
      <color theme="9" tint="0.79998168889431442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1" xfId="0" applyFont="1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3" borderId="28" xfId="0" applyFont="1" applyFill="1" applyBorder="1"/>
    <xf numFmtId="0" fontId="2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1" fillId="9" borderId="15" xfId="0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 wrapText="1"/>
    </xf>
    <xf numFmtId="0" fontId="0" fillId="13" borderId="0" xfId="0" applyFill="1"/>
    <xf numFmtId="0" fontId="4" fillId="13" borderId="0" xfId="0" applyFont="1" applyFill="1"/>
    <xf numFmtId="0" fontId="0" fillId="13" borderId="40" xfId="0" applyFill="1" applyBorder="1"/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0" borderId="0" xfId="0" applyBorder="1"/>
    <xf numFmtId="0" fontId="0" fillId="13" borderId="42" xfId="0" applyFill="1" applyBorder="1"/>
    <xf numFmtId="0" fontId="0" fillId="13" borderId="43" xfId="0" applyFill="1" applyBorder="1" applyAlignment="1">
      <alignment horizontal="center"/>
    </xf>
    <xf numFmtId="0" fontId="0" fillId="13" borderId="43" xfId="0" applyFill="1" applyBorder="1"/>
    <xf numFmtId="0" fontId="0" fillId="6" borderId="0" xfId="0" applyFill="1" applyBorder="1"/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0" fillId="6" borderId="44" xfId="0" applyFill="1" applyBorder="1"/>
    <xf numFmtId="0" fontId="0" fillId="12" borderId="37" xfId="0" applyFill="1" applyBorder="1"/>
    <xf numFmtId="0" fontId="0" fillId="12" borderId="38" xfId="0" applyFill="1" applyBorder="1"/>
    <xf numFmtId="0" fontId="0" fillId="12" borderId="39" xfId="0" applyFill="1" applyBorder="1"/>
    <xf numFmtId="0" fontId="0" fillId="12" borderId="40" xfId="0" applyFill="1" applyBorder="1"/>
    <xf numFmtId="0" fontId="0" fillId="12" borderId="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2" borderId="43" xfId="0" applyFill="1" applyBorder="1"/>
    <xf numFmtId="0" fontId="0" fillId="12" borderId="44" xfId="0" applyFill="1" applyBorder="1"/>
    <xf numFmtId="164" fontId="0" fillId="10" borderId="17" xfId="0" applyNumberFormat="1" applyFill="1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10" borderId="50" xfId="0" applyFill="1" applyBorder="1"/>
    <xf numFmtId="164" fontId="1" fillId="13" borderId="0" xfId="0" applyNumberFormat="1" applyFont="1" applyFill="1" applyBorder="1" applyAlignment="1">
      <alignment horizontal="center"/>
    </xf>
    <xf numFmtId="0" fontId="0" fillId="13" borderId="0" xfId="0" applyFill="1" applyAlignment="1">
      <alignment wrapText="1"/>
    </xf>
    <xf numFmtId="0" fontId="1" fillId="0" borderId="52" xfId="0" applyFont="1" applyBorder="1" applyAlignment="1">
      <alignment horizontal="center" wrapText="1"/>
    </xf>
    <xf numFmtId="0" fontId="1" fillId="9" borderId="54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vertical="center" wrapText="1"/>
    </xf>
    <xf numFmtId="0" fontId="1" fillId="14" borderId="43" xfId="0" applyFont="1" applyFill="1" applyBorder="1"/>
    <xf numFmtId="0" fontId="0" fillId="15" borderId="37" xfId="0" applyFill="1" applyBorder="1"/>
    <xf numFmtId="0" fontId="0" fillId="15" borderId="38" xfId="0" applyFill="1" applyBorder="1"/>
    <xf numFmtId="0" fontId="0" fillId="15" borderId="39" xfId="0" applyFill="1" applyBorder="1"/>
    <xf numFmtId="0" fontId="0" fillId="15" borderId="40" xfId="0" applyFill="1" applyBorder="1"/>
    <xf numFmtId="0" fontId="0" fillId="15" borderId="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43" xfId="0" applyFill="1" applyBorder="1"/>
    <xf numFmtId="0" fontId="0" fillId="15" borderId="44" xfId="0" applyFill="1" applyBorder="1"/>
    <xf numFmtId="0" fontId="1" fillId="13" borderId="0" xfId="0" applyFont="1" applyFill="1" applyBorder="1" applyAlignment="1">
      <alignment horizontal="center" vertical="center" wrapText="1"/>
    </xf>
    <xf numFmtId="164" fontId="1" fillId="2" borderId="56" xfId="0" applyNumberFormat="1" applyFont="1" applyFill="1" applyBorder="1" applyAlignment="1">
      <alignment horizontal="center"/>
    </xf>
    <xf numFmtId="164" fontId="1" fillId="2" borderId="57" xfId="0" applyNumberFormat="1" applyFont="1" applyFill="1" applyBorder="1" applyAlignment="1">
      <alignment horizontal="center"/>
    </xf>
    <xf numFmtId="164" fontId="1" fillId="2" borderId="30" xfId="0" applyNumberFormat="1" applyFont="1" applyFill="1" applyBorder="1" applyAlignment="1">
      <alignment horizontal="center"/>
    </xf>
    <xf numFmtId="0" fontId="0" fillId="10" borderId="49" xfId="0" applyFill="1" applyBorder="1"/>
    <xf numFmtId="164" fontId="0" fillId="14" borderId="43" xfId="0" applyNumberFormat="1" applyFill="1" applyBorder="1" applyAlignment="1">
      <alignment horizontal="left"/>
    </xf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165" fontId="1" fillId="4" borderId="14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 wrapText="1"/>
    </xf>
    <xf numFmtId="0" fontId="0" fillId="13" borderId="44" xfId="0" applyFill="1" applyBorder="1"/>
    <xf numFmtId="0" fontId="0" fillId="13" borderId="39" xfId="0" applyFill="1" applyBorder="1"/>
    <xf numFmtId="0" fontId="0" fillId="13" borderId="41" xfId="0" applyFill="1" applyBorder="1"/>
    <xf numFmtId="0" fontId="0" fillId="13" borderId="38" xfId="0" applyFill="1" applyBorder="1"/>
    <xf numFmtId="0" fontId="2" fillId="13" borderId="0" xfId="0" applyFont="1" applyFill="1"/>
    <xf numFmtId="0" fontId="1" fillId="13" borderId="0" xfId="0" applyFont="1" applyFill="1"/>
    <xf numFmtId="0" fontId="3" fillId="13" borderId="0" xfId="0" applyFont="1" applyFill="1"/>
    <xf numFmtId="0" fontId="0" fillId="13" borderId="0" xfId="0" applyFill="1" applyAlignment="1">
      <alignment horizontal="center"/>
    </xf>
    <xf numFmtId="0" fontId="5" fillId="13" borderId="0" xfId="0" applyFont="1" applyFill="1"/>
    <xf numFmtId="164" fontId="0" fillId="13" borderId="0" xfId="0" applyNumberFormat="1" applyFill="1" applyAlignment="1">
      <alignment horizontal="left"/>
    </xf>
    <xf numFmtId="0" fontId="0" fillId="13" borderId="0" xfId="0" applyFill="1" applyAlignment="1">
      <alignment horizontal="center" vertical="center"/>
    </xf>
    <xf numFmtId="164" fontId="0" fillId="6" borderId="11" xfId="0" applyNumberFormat="1" applyFill="1" applyBorder="1" applyAlignment="1">
      <alignment horizont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0" fillId="13" borderId="37" xfId="0" applyFill="1" applyBorder="1"/>
    <xf numFmtId="0" fontId="2" fillId="13" borderId="51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2" fillId="13" borderId="32" xfId="0" applyFont="1" applyFill="1" applyBorder="1" applyAlignment="1">
      <alignment horizontal="left"/>
    </xf>
    <xf numFmtId="0" fontId="2" fillId="6" borderId="32" xfId="0" applyFont="1" applyFill="1" applyBorder="1" applyAlignment="1">
      <alignment horizontal="left"/>
    </xf>
    <xf numFmtId="0" fontId="1" fillId="16" borderId="1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6" borderId="49" xfId="0" applyFont="1" applyFill="1" applyBorder="1" applyAlignment="1">
      <alignment horizontal="left" vertical="center"/>
    </xf>
    <xf numFmtId="0" fontId="2" fillId="6" borderId="49" xfId="0" applyFont="1" applyFill="1" applyBorder="1" applyAlignment="1">
      <alignment horizontal="left"/>
    </xf>
    <xf numFmtId="0" fontId="2" fillId="6" borderId="51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0" fontId="5" fillId="13" borderId="49" xfId="0" applyFont="1" applyFill="1" applyBorder="1" applyAlignment="1">
      <alignment horizontal="left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0" fillId="17" borderId="43" xfId="0" applyFill="1" applyBorder="1"/>
    <xf numFmtId="0" fontId="0" fillId="17" borderId="41" xfId="0" applyFill="1" applyBorder="1"/>
    <xf numFmtId="0" fontId="0" fillId="17" borderId="44" xfId="0" applyFill="1" applyBorder="1"/>
    <xf numFmtId="0" fontId="0" fillId="18" borderId="24" xfId="0" applyFill="1" applyBorder="1"/>
    <xf numFmtId="0" fontId="0" fillId="18" borderId="25" xfId="0" applyFill="1" applyBorder="1"/>
    <xf numFmtId="0" fontId="1" fillId="18" borderId="17" xfId="0" applyFont="1" applyFill="1" applyBorder="1" applyAlignment="1">
      <alignment horizontal="center"/>
    </xf>
    <xf numFmtId="164" fontId="1" fillId="18" borderId="22" xfId="0" applyNumberFormat="1" applyFont="1" applyFill="1" applyBorder="1" applyAlignment="1">
      <alignment horizontal="center" vertical="center"/>
    </xf>
    <xf numFmtId="0" fontId="0" fillId="19" borderId="0" xfId="0" applyFill="1" applyBorder="1" applyAlignment="1"/>
    <xf numFmtId="0" fontId="0" fillId="19" borderId="45" xfId="0" applyFill="1" applyBorder="1" applyAlignment="1"/>
    <xf numFmtId="164" fontId="0" fillId="0" borderId="0" xfId="0" applyNumberFormat="1" applyBorder="1" applyAlignment="1">
      <alignment horizontal="center"/>
    </xf>
    <xf numFmtId="164" fontId="0" fillId="6" borderId="22" xfId="0" applyNumberFormat="1" applyFill="1" applyBorder="1" applyAlignment="1">
      <alignment horizontal="center"/>
    </xf>
    <xf numFmtId="0" fontId="2" fillId="20" borderId="49" xfId="0" applyFont="1" applyFill="1" applyBorder="1" applyAlignment="1">
      <alignment horizontal="left"/>
    </xf>
    <xf numFmtId="0" fontId="2" fillId="20" borderId="49" xfId="0" applyFont="1" applyFill="1" applyBorder="1" applyAlignment="1">
      <alignment horizontal="left" vertical="center"/>
    </xf>
    <xf numFmtId="0" fontId="2" fillId="20" borderId="51" xfId="0" applyFont="1" applyFill="1" applyBorder="1" applyAlignment="1">
      <alignment horizontal="left"/>
    </xf>
    <xf numFmtId="164" fontId="14" fillId="20" borderId="50" xfId="0" applyNumberFormat="1" applyFont="1" applyFill="1" applyBorder="1" applyAlignment="1">
      <alignment horizontal="center" vertical="center"/>
    </xf>
    <xf numFmtId="164" fontId="14" fillId="20" borderId="49" xfId="0" applyNumberFormat="1" applyFont="1" applyFill="1" applyBorder="1" applyAlignment="1">
      <alignment horizontal="center" vertical="center"/>
    </xf>
    <xf numFmtId="0" fontId="14" fillId="20" borderId="49" xfId="0" applyFont="1" applyFill="1" applyBorder="1" applyAlignment="1">
      <alignment horizontal="center" vertical="center"/>
    </xf>
    <xf numFmtId="164" fontId="14" fillId="20" borderId="51" xfId="0" applyNumberFormat="1" applyFont="1" applyFill="1" applyBorder="1" applyAlignment="1">
      <alignment horizontal="center"/>
    </xf>
    <xf numFmtId="164" fontId="0" fillId="20" borderId="22" xfId="0" applyNumberFormat="1" applyFill="1" applyBorder="1" applyAlignment="1">
      <alignment horizontal="center"/>
    </xf>
    <xf numFmtId="164" fontId="0" fillId="20" borderId="9" xfId="0" applyNumberFormat="1" applyFill="1" applyBorder="1" applyAlignment="1">
      <alignment horizontal="center"/>
    </xf>
    <xf numFmtId="0" fontId="1" fillId="20" borderId="49" xfId="0" applyFont="1" applyFill="1" applyBorder="1" applyAlignment="1">
      <alignment horizontal="left" vertical="center"/>
    </xf>
    <xf numFmtId="0" fontId="0" fillId="20" borderId="0" xfId="0" applyFill="1"/>
    <xf numFmtId="0" fontId="16" fillId="0" borderId="0" xfId="0" applyFont="1"/>
    <xf numFmtId="0" fontId="16" fillId="13" borderId="0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justify" vertical="center"/>
    </xf>
    <xf numFmtId="0" fontId="17" fillId="13" borderId="0" xfId="0" applyFont="1" applyFill="1" applyBorder="1" applyAlignment="1">
      <alignment horizontal="left" vertical="center"/>
    </xf>
    <xf numFmtId="0" fontId="18" fillId="13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/>
    </xf>
    <xf numFmtId="0" fontId="16" fillId="13" borderId="40" xfId="0" applyFont="1" applyFill="1" applyBorder="1"/>
    <xf numFmtId="0" fontId="16" fillId="13" borderId="0" xfId="0" applyFont="1" applyFill="1" applyBorder="1"/>
    <xf numFmtId="0" fontId="20" fillId="13" borderId="62" xfId="0" applyFont="1" applyFill="1" applyBorder="1" applyAlignment="1">
      <alignment horizontal="center"/>
    </xf>
    <xf numFmtId="0" fontId="0" fillId="13" borderId="63" xfId="0" applyFill="1" applyBorder="1"/>
    <xf numFmtId="0" fontId="19" fillId="13" borderId="0" xfId="0" applyFont="1" applyFill="1" applyBorder="1"/>
    <xf numFmtId="0" fontId="2" fillId="13" borderId="0" xfId="0" applyFont="1" applyFill="1" applyBorder="1"/>
    <xf numFmtId="0" fontId="2" fillId="13" borderId="0" xfId="0" quotePrefix="1" applyFont="1" applyFill="1" applyBorder="1"/>
    <xf numFmtId="0" fontId="16" fillId="13" borderId="41" xfId="0" applyFont="1" applyFill="1" applyBorder="1"/>
    <xf numFmtId="0" fontId="21" fillId="13" borderId="0" xfId="0" applyFont="1" applyFill="1" applyBorder="1"/>
    <xf numFmtId="0" fontId="19" fillId="13" borderId="62" xfId="0" applyFont="1" applyFill="1" applyBorder="1"/>
    <xf numFmtId="0" fontId="1" fillId="5" borderId="49" xfId="0" applyFont="1" applyFill="1" applyBorder="1" applyAlignment="1">
      <alignment horizontal="right"/>
    </xf>
    <xf numFmtId="0" fontId="22" fillId="13" borderId="0" xfId="0" applyFont="1" applyFill="1" applyBorder="1"/>
    <xf numFmtId="1" fontId="0" fillId="0" borderId="22" xfId="0" applyNumberFormat="1" applyBorder="1"/>
    <xf numFmtId="164" fontId="2" fillId="6" borderId="22" xfId="0" applyNumberFormat="1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8" fillId="9" borderId="29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0" fillId="7" borderId="41" xfId="0" applyFill="1" applyBorder="1"/>
    <xf numFmtId="0" fontId="0" fillId="7" borderId="0" xfId="0" applyFill="1" applyBorder="1"/>
    <xf numFmtId="0" fontId="0" fillId="7" borderId="43" xfId="0" applyFill="1" applyBorder="1"/>
    <xf numFmtId="0" fontId="0" fillId="7" borderId="43" xfId="0" applyFill="1" applyBorder="1" applyAlignment="1">
      <alignment horizontal="center"/>
    </xf>
    <xf numFmtId="0" fontId="0" fillId="7" borderId="44" xfId="0" applyFill="1" applyBorder="1"/>
    <xf numFmtId="0" fontId="0" fillId="7" borderId="39" xfId="0" applyFill="1" applyBorder="1"/>
    <xf numFmtId="0" fontId="0" fillId="7" borderId="41" xfId="0" applyFill="1" applyBorder="1" applyAlignment="1">
      <alignment wrapText="1"/>
    </xf>
    <xf numFmtId="0" fontId="0" fillId="7" borderId="37" xfId="0" applyFill="1" applyBorder="1"/>
    <xf numFmtId="0" fontId="0" fillId="7" borderId="40" xfId="0" applyFill="1" applyBorder="1"/>
    <xf numFmtId="0" fontId="0" fillId="7" borderId="42" xfId="0" applyFill="1" applyBorder="1"/>
    <xf numFmtId="0" fontId="1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vertical="top"/>
    </xf>
    <xf numFmtId="164" fontId="0" fillId="7" borderId="43" xfId="0" applyNumberFormat="1" applyFill="1" applyBorder="1" applyAlignment="1">
      <alignment horizontal="left"/>
    </xf>
    <xf numFmtId="0" fontId="0" fillId="7" borderId="43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1" fillId="24" borderId="26" xfId="0" applyFont="1" applyFill="1" applyBorder="1" applyAlignment="1">
      <alignment horizontal="right"/>
    </xf>
    <xf numFmtId="0" fontId="1" fillId="24" borderId="27" xfId="0" applyFont="1" applyFill="1" applyBorder="1" applyAlignment="1">
      <alignment horizontal="right"/>
    </xf>
    <xf numFmtId="0" fontId="1" fillId="24" borderId="27" xfId="0" applyFont="1" applyFill="1" applyBorder="1" applyAlignment="1">
      <alignment horizontal="right" vertical="center"/>
    </xf>
    <xf numFmtId="164" fontId="2" fillId="24" borderId="13" xfId="0" applyNumberFormat="1" applyFont="1" applyFill="1" applyBorder="1" applyAlignment="1">
      <alignment horizontal="right" vertical="center"/>
    </xf>
    <xf numFmtId="164" fontId="1" fillId="24" borderId="21" xfId="0" applyNumberFormat="1" applyFont="1" applyFill="1" applyBorder="1" applyAlignment="1">
      <alignment horizontal="center"/>
    </xf>
    <xf numFmtId="0" fontId="1" fillId="21" borderId="64" xfId="0" applyFont="1" applyFill="1" applyBorder="1" applyAlignment="1">
      <alignment horizontal="center" vertical="center" wrapText="1"/>
    </xf>
    <xf numFmtId="0" fontId="1" fillId="21" borderId="65" xfId="0" applyFont="1" applyFill="1" applyBorder="1" applyAlignment="1">
      <alignment horizontal="center" vertical="center" wrapText="1"/>
    </xf>
    <xf numFmtId="0" fontId="1" fillId="8" borderId="66" xfId="0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 wrapText="1"/>
    </xf>
    <xf numFmtId="164" fontId="0" fillId="8" borderId="66" xfId="0" applyNumberFormat="1" applyFill="1" applyBorder="1" applyAlignment="1">
      <alignment horizontal="center"/>
    </xf>
    <xf numFmtId="164" fontId="0" fillId="8" borderId="41" xfId="0" applyNumberFormat="1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/>
    <xf numFmtId="0" fontId="11" fillId="19" borderId="0" xfId="0" applyFont="1" applyFill="1" applyBorder="1"/>
    <xf numFmtId="0" fontId="0" fillId="19" borderId="45" xfId="0" applyFill="1" applyBorder="1"/>
    <xf numFmtId="0" fontId="0" fillId="7" borderId="63" xfId="0" applyFill="1" applyBorder="1" applyAlignment="1">
      <alignment horizontal="center"/>
    </xf>
    <xf numFmtId="0" fontId="0" fillId="7" borderId="63" xfId="0" applyFill="1" applyBorder="1"/>
    <xf numFmtId="0" fontId="0" fillId="7" borderId="63" xfId="0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6" borderId="51" xfId="0" applyNumberFormat="1" applyFill="1" applyBorder="1" applyAlignment="1">
      <alignment horizontal="center"/>
    </xf>
    <xf numFmtId="0" fontId="0" fillId="7" borderId="67" xfId="0" applyFill="1" applyBorder="1"/>
    <xf numFmtId="0" fontId="0" fillId="7" borderId="67" xfId="0" applyFill="1" applyBorder="1" applyAlignment="1">
      <alignment wrapText="1"/>
    </xf>
    <xf numFmtId="0" fontId="0" fillId="14" borderId="38" xfId="0" applyFill="1" applyBorder="1"/>
    <xf numFmtId="164" fontId="1" fillId="2" borderId="69" xfId="0" applyNumberFormat="1" applyFont="1" applyFill="1" applyBorder="1" applyAlignment="1">
      <alignment horizontal="center"/>
    </xf>
    <xf numFmtId="164" fontId="1" fillId="2" borderId="71" xfId="0" applyNumberFormat="1" applyFont="1" applyFill="1" applyBorder="1" applyAlignment="1">
      <alignment horizontal="center"/>
    </xf>
    <xf numFmtId="164" fontId="0" fillId="2" borderId="73" xfId="0" applyNumberFormat="1" applyFill="1" applyBorder="1"/>
    <xf numFmtId="0" fontId="1" fillId="13" borderId="74" xfId="0" applyFont="1" applyFill="1" applyBorder="1" applyAlignment="1">
      <alignment horizontal="center" vertical="center"/>
    </xf>
    <xf numFmtId="164" fontId="1" fillId="2" borderId="76" xfId="0" applyNumberFormat="1" applyFont="1" applyFill="1" applyBorder="1" applyAlignment="1">
      <alignment horizontal="center"/>
    </xf>
    <xf numFmtId="164" fontId="0" fillId="19" borderId="75" xfId="0" applyNumberFormat="1" applyFill="1" applyBorder="1" applyAlignment="1">
      <alignment horizontal="left"/>
    </xf>
    <xf numFmtId="164" fontId="0" fillId="19" borderId="49" xfId="0" applyNumberFormat="1" applyFill="1" applyBorder="1" applyAlignment="1">
      <alignment horizontal="left"/>
    </xf>
    <xf numFmtId="0" fontId="10" fillId="19" borderId="51" xfId="0" applyFont="1" applyFill="1" applyBorder="1" applyAlignment="1">
      <alignment horizontal="righ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74" xfId="0" applyFon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7" borderId="58" xfId="0" applyNumberFormat="1" applyFill="1" applyBorder="1"/>
    <xf numFmtId="0" fontId="2" fillId="7" borderId="59" xfId="0" applyFont="1" applyFill="1" applyBorder="1" applyAlignment="1">
      <alignment horizontal="left"/>
    </xf>
    <xf numFmtId="0" fontId="2" fillId="7" borderId="59" xfId="0" applyFont="1" applyFill="1" applyBorder="1" applyAlignment="1">
      <alignment horizontal="left" vertical="center"/>
    </xf>
    <xf numFmtId="0" fontId="2" fillId="7" borderId="78" xfId="0" applyFont="1" applyFill="1" applyBorder="1" applyAlignment="1">
      <alignment horizontal="left"/>
    </xf>
    <xf numFmtId="164" fontId="0" fillId="7" borderId="58" xfId="0" applyNumberFormat="1" applyFill="1" applyBorder="1" applyAlignment="1">
      <alignment horizontal="center"/>
    </xf>
    <xf numFmtId="0" fontId="2" fillId="14" borderId="79" xfId="0" applyFont="1" applyFill="1" applyBorder="1" applyAlignment="1">
      <alignment horizontal="center"/>
    </xf>
    <xf numFmtId="0" fontId="0" fillId="14" borderId="80" xfId="0" applyFill="1" applyBorder="1"/>
    <xf numFmtId="0" fontId="0" fillId="14" borderId="43" xfId="0" applyFill="1" applyBorder="1"/>
    <xf numFmtId="164" fontId="1" fillId="14" borderId="58" xfId="0" applyNumberFormat="1" applyFont="1" applyFill="1" applyBorder="1" applyAlignment="1">
      <alignment horizontal="center" vertical="center"/>
    </xf>
    <xf numFmtId="164" fontId="1" fillId="14" borderId="59" xfId="0" applyNumberFormat="1" applyFont="1" applyFill="1" applyBorder="1" applyAlignment="1">
      <alignment horizontal="center" vertical="center"/>
    </xf>
    <xf numFmtId="0" fontId="1" fillId="14" borderId="59" xfId="0" applyFont="1" applyFill="1" applyBorder="1" applyAlignment="1">
      <alignment horizontal="center" vertical="center"/>
    </xf>
    <xf numFmtId="164" fontId="1" fillId="14" borderId="78" xfId="0" applyNumberFormat="1" applyFont="1" applyFill="1" applyBorder="1" applyAlignment="1">
      <alignment horizontal="center"/>
    </xf>
    <xf numFmtId="164" fontId="1" fillId="7" borderId="61" xfId="0" applyNumberFormat="1" applyFont="1" applyFill="1" applyBorder="1" applyAlignment="1">
      <alignment horizontal="center"/>
    </xf>
    <xf numFmtId="164" fontId="0" fillId="8" borderId="81" xfId="0" applyNumberFormat="1" applyFill="1" applyBorder="1" applyAlignment="1">
      <alignment horizontal="center"/>
    </xf>
    <xf numFmtId="164" fontId="1" fillId="11" borderId="43" xfId="0" applyNumberFormat="1" applyFont="1" applyFill="1" applyBorder="1" applyAlignment="1">
      <alignment horizontal="center"/>
    </xf>
    <xf numFmtId="164" fontId="0" fillId="7" borderId="43" xfId="0" applyNumberForma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0" fontId="4" fillId="6" borderId="29" xfId="0" applyFont="1" applyFill="1" applyBorder="1" applyAlignment="1">
      <alignment horizontal="center" vertical="center" wrapText="1"/>
    </xf>
    <xf numFmtId="0" fontId="1" fillId="5" borderId="75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60" xfId="0" applyFont="1" applyFill="1" applyBorder="1" applyAlignment="1">
      <alignment horizontal="right"/>
    </xf>
    <xf numFmtId="0" fontId="1" fillId="5" borderId="59" xfId="0" applyFont="1" applyFill="1" applyBorder="1" applyAlignment="1">
      <alignment horizontal="right"/>
    </xf>
    <xf numFmtId="0" fontId="1" fillId="5" borderId="78" xfId="0" applyFont="1" applyFill="1" applyBorder="1" applyAlignment="1">
      <alignment horizontal="right"/>
    </xf>
    <xf numFmtId="164" fontId="1" fillId="2" borderId="74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82" xfId="0" applyNumberFormat="1" applyFont="1" applyFill="1" applyBorder="1" applyAlignment="1">
      <alignment horizontal="center"/>
    </xf>
    <xf numFmtId="0" fontId="0" fillId="22" borderId="40" xfId="0" applyFill="1" applyBorder="1"/>
    <xf numFmtId="0" fontId="0" fillId="22" borderId="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43" xfId="0" applyFill="1" applyBorder="1"/>
    <xf numFmtId="0" fontId="0" fillId="22" borderId="44" xfId="0" applyFill="1" applyBorder="1"/>
    <xf numFmtId="0" fontId="4" fillId="22" borderId="37" xfId="0" applyFont="1" applyFill="1" applyBorder="1"/>
    <xf numFmtId="0" fontId="0" fillId="22" borderId="38" xfId="0" applyFill="1" applyBorder="1"/>
    <xf numFmtId="0" fontId="0" fillId="22" borderId="39" xfId="0" applyFill="1" applyBorder="1"/>
    <xf numFmtId="0" fontId="0" fillId="19" borderId="37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43" xfId="0" applyFill="1" applyBorder="1"/>
    <xf numFmtId="0" fontId="0" fillId="19" borderId="44" xfId="0" applyFill="1" applyBorder="1"/>
    <xf numFmtId="0" fontId="1" fillId="26" borderId="33" xfId="0" applyFont="1" applyFill="1" applyBorder="1" applyAlignment="1">
      <alignment horizontal="center"/>
    </xf>
    <xf numFmtId="0" fontId="1" fillId="26" borderId="34" xfId="0" applyFont="1" applyFill="1" applyBorder="1" applyAlignment="1">
      <alignment horizontal="center"/>
    </xf>
    <xf numFmtId="0" fontId="1" fillId="26" borderId="34" xfId="0" applyFont="1" applyFill="1" applyBorder="1" applyAlignment="1">
      <alignment horizontal="center" wrapText="1"/>
    </xf>
    <xf numFmtId="164" fontId="0" fillId="26" borderId="34" xfId="0" applyNumberFormat="1" applyFill="1" applyBorder="1" applyAlignment="1">
      <alignment horizontal="center"/>
    </xf>
    <xf numFmtId="164" fontId="0" fillId="26" borderId="35" xfId="0" applyNumberFormat="1" applyFill="1" applyBorder="1" applyAlignment="1">
      <alignment horizontal="center"/>
    </xf>
    <xf numFmtId="0" fontId="1" fillId="27" borderId="33" xfId="0" applyFont="1" applyFill="1" applyBorder="1" applyAlignment="1">
      <alignment horizontal="center"/>
    </xf>
    <xf numFmtId="0" fontId="1" fillId="27" borderId="34" xfId="0" applyFont="1" applyFill="1" applyBorder="1" applyAlignment="1">
      <alignment horizontal="center" vertical="center" wrapText="1"/>
    </xf>
    <xf numFmtId="0" fontId="1" fillId="27" borderId="34" xfId="0" applyFont="1" applyFill="1" applyBorder="1" applyAlignment="1">
      <alignment horizontal="center" wrapText="1"/>
    </xf>
    <xf numFmtId="164" fontId="0" fillId="27" borderId="34" xfId="0" applyNumberFormat="1" applyFill="1" applyBorder="1" applyAlignment="1">
      <alignment horizontal="center"/>
    </xf>
    <xf numFmtId="164" fontId="0" fillId="27" borderId="35" xfId="0" applyNumberFormat="1" applyFill="1" applyBorder="1" applyAlignment="1">
      <alignment horizontal="center"/>
    </xf>
    <xf numFmtId="0" fontId="2" fillId="13" borderId="0" xfId="0" applyFont="1" applyFill="1" applyBorder="1" applyAlignment="1">
      <alignment horizontal="right"/>
    </xf>
    <xf numFmtId="165" fontId="2" fillId="0" borderId="51" xfId="0" applyNumberFormat="1" applyFont="1" applyBorder="1" applyAlignment="1">
      <alignment horizontal="left"/>
    </xf>
    <xf numFmtId="0" fontId="1" fillId="21" borderId="48" xfId="0" applyFont="1" applyFill="1" applyBorder="1" applyAlignment="1">
      <alignment horizontal="right" vertical="center" wrapText="1"/>
    </xf>
    <xf numFmtId="0" fontId="25" fillId="7" borderId="0" xfId="0" applyFont="1" applyFill="1" applyBorder="1" applyAlignment="1">
      <alignment vertical="top"/>
    </xf>
    <xf numFmtId="0" fontId="26" fillId="25" borderId="29" xfId="0" applyFont="1" applyFill="1" applyBorder="1" applyAlignment="1">
      <alignment horizontal="center" vertical="top" wrapText="1"/>
    </xf>
    <xf numFmtId="0" fontId="25" fillId="25" borderId="29" xfId="0" applyFont="1" applyFill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1" fillId="19" borderId="0" xfId="0" applyFont="1" applyFill="1" applyBorder="1" applyAlignment="1">
      <alignment horizontal="right"/>
    </xf>
    <xf numFmtId="0" fontId="1" fillId="19" borderId="0" xfId="0" applyFont="1" applyFill="1" applyBorder="1" applyAlignment="1"/>
    <xf numFmtId="0" fontId="1" fillId="28" borderId="33" xfId="0" applyFont="1" applyFill="1" applyBorder="1" applyAlignment="1">
      <alignment horizontal="center"/>
    </xf>
    <xf numFmtId="0" fontId="1" fillId="28" borderId="34" xfId="0" applyFont="1" applyFill="1" applyBorder="1" applyAlignment="1">
      <alignment horizontal="center" wrapText="1"/>
    </xf>
    <xf numFmtId="164" fontId="0" fillId="28" borderId="34" xfId="0" applyNumberFormat="1" applyFill="1" applyBorder="1" applyAlignment="1">
      <alignment horizontal="center"/>
    </xf>
    <xf numFmtId="164" fontId="0" fillId="28" borderId="68" xfId="0" applyNumberFormat="1" applyFill="1" applyBorder="1" applyAlignment="1">
      <alignment horizontal="center"/>
    </xf>
    <xf numFmtId="164" fontId="0" fillId="28" borderId="43" xfId="0" applyNumberFormat="1" applyFill="1" applyBorder="1" applyAlignment="1">
      <alignment horizontal="center"/>
    </xf>
    <xf numFmtId="0" fontId="8" fillId="12" borderId="16" xfId="0" applyFont="1" applyFill="1" applyBorder="1" applyAlignment="1">
      <alignment horizontal="center" vertical="center" wrapText="1"/>
    </xf>
    <xf numFmtId="0" fontId="1" fillId="17" borderId="83" xfId="0" applyFont="1" applyFill="1" applyBorder="1" applyAlignment="1">
      <alignment horizontal="center" vertical="center" wrapText="1"/>
    </xf>
    <xf numFmtId="0" fontId="1" fillId="17" borderId="36" xfId="0" applyFont="1" applyFill="1" applyBorder="1" applyAlignment="1">
      <alignment horizontal="center" wrapText="1"/>
    </xf>
    <xf numFmtId="0" fontId="1" fillId="17" borderId="53" xfId="0" applyFont="1" applyFill="1" applyBorder="1" applyAlignment="1">
      <alignment horizontal="center" wrapText="1"/>
    </xf>
    <xf numFmtId="0" fontId="1" fillId="17" borderId="6" xfId="0" applyFont="1" applyFill="1" applyBorder="1" applyAlignment="1">
      <alignment horizontal="center" wrapText="1"/>
    </xf>
    <xf numFmtId="0" fontId="1" fillId="17" borderId="7" xfId="0" applyFont="1" applyFill="1" applyBorder="1" applyAlignment="1">
      <alignment horizontal="center" wrapText="1"/>
    </xf>
    <xf numFmtId="0" fontId="1" fillId="17" borderId="8" xfId="0" applyFont="1" applyFill="1" applyBorder="1" applyAlignment="1">
      <alignment horizontal="center" wrapText="1"/>
    </xf>
    <xf numFmtId="0" fontId="1" fillId="17" borderId="6" xfId="0" applyFont="1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 wrapText="1"/>
    </xf>
    <xf numFmtId="0" fontId="1" fillId="29" borderId="23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/>
    </xf>
    <xf numFmtId="0" fontId="2" fillId="30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164" fontId="0" fillId="6" borderId="32" xfId="0" applyNumberFormat="1" applyFill="1" applyBorder="1" applyAlignment="1">
      <alignment horizontal="center"/>
    </xf>
    <xf numFmtId="0" fontId="1" fillId="16" borderId="23" xfId="0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/>
    </xf>
    <xf numFmtId="0" fontId="0" fillId="13" borderId="49" xfId="0" applyFont="1" applyFill="1" applyBorder="1" applyAlignment="1">
      <alignment horizontal="left" vertical="center"/>
    </xf>
    <xf numFmtId="0" fontId="22" fillId="13" borderId="49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center"/>
    </xf>
    <xf numFmtId="164" fontId="0" fillId="31" borderId="34" xfId="0" applyNumberFormat="1" applyFill="1" applyBorder="1" applyAlignment="1">
      <alignment horizontal="center"/>
    </xf>
    <xf numFmtId="164" fontId="0" fillId="13" borderId="9" xfId="0" applyNumberFormat="1" applyFill="1" applyBorder="1" applyAlignment="1">
      <alignment horizontal="center"/>
    </xf>
    <xf numFmtId="164" fontId="0" fillId="13" borderId="32" xfId="0" applyNumberFormat="1" applyFill="1" applyBorder="1" applyAlignment="1">
      <alignment horizontal="center"/>
    </xf>
    <xf numFmtId="0" fontId="27" fillId="7" borderId="49" xfId="0" applyFont="1" applyFill="1" applyBorder="1" applyAlignment="1">
      <alignment horizontal="left" vertical="center"/>
    </xf>
    <xf numFmtId="0" fontId="28" fillId="13" borderId="49" xfId="0" applyFont="1" applyFill="1" applyBorder="1" applyAlignment="1">
      <alignment horizontal="left"/>
    </xf>
    <xf numFmtId="0" fontId="28" fillId="6" borderId="9" xfId="0" applyFont="1" applyFill="1" applyBorder="1" applyAlignment="1">
      <alignment horizontal="center"/>
    </xf>
    <xf numFmtId="164" fontId="0" fillId="13" borderId="22" xfId="0" applyNumberFormat="1" applyFill="1" applyBorder="1" applyAlignment="1">
      <alignment horizontal="center"/>
    </xf>
    <xf numFmtId="164" fontId="27" fillId="6" borderId="22" xfId="0" applyNumberFormat="1" applyFont="1" applyFill="1" applyBorder="1" applyAlignment="1">
      <alignment horizontal="center"/>
    </xf>
    <xf numFmtId="0" fontId="27" fillId="6" borderId="9" xfId="0" applyFont="1" applyFill="1" applyBorder="1" applyAlignment="1">
      <alignment horizontal="center"/>
    </xf>
    <xf numFmtId="164" fontId="29" fillId="6" borderId="17" xfId="0" applyNumberFormat="1" applyFon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164" fontId="0" fillId="10" borderId="9" xfId="0" applyNumberFormat="1" applyFill="1" applyBorder="1" applyAlignment="1">
      <alignment horizontal="center"/>
    </xf>
    <xf numFmtId="0" fontId="2" fillId="7" borderId="32" xfId="0" applyFont="1" applyFill="1" applyBorder="1" applyAlignment="1">
      <alignment horizontal="left" vertical="top"/>
    </xf>
    <xf numFmtId="1" fontId="0" fillId="0" borderId="49" xfId="0" applyNumberFormat="1" applyBorder="1"/>
    <xf numFmtId="0" fontId="2" fillId="7" borderId="86" xfId="0" applyFont="1" applyFill="1" applyBorder="1" applyAlignment="1">
      <alignment horizontal="left"/>
    </xf>
    <xf numFmtId="164" fontId="0" fillId="10" borderId="22" xfId="0" applyNumberFormat="1" applyFill="1" applyBorder="1" applyAlignment="1">
      <alignment horizontal="center"/>
    </xf>
    <xf numFmtId="164" fontId="29" fillId="6" borderId="22" xfId="0" applyNumberFormat="1" applyFont="1" applyFill="1" applyBorder="1" applyAlignment="1">
      <alignment horizontal="center"/>
    </xf>
    <xf numFmtId="164" fontId="30" fillId="13" borderId="1" xfId="0" applyNumberFormat="1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164" fontId="31" fillId="16" borderId="11" xfId="0" applyNumberFormat="1" applyFont="1" applyFill="1" applyBorder="1" applyAlignment="1">
      <alignment horizontal="center" wrapText="1"/>
    </xf>
    <xf numFmtId="0" fontId="31" fillId="6" borderId="11" xfId="0" applyFont="1" applyFill="1" applyBorder="1" applyAlignment="1">
      <alignment horizontal="center" wrapText="1"/>
    </xf>
    <xf numFmtId="164" fontId="0" fillId="0" borderId="9" xfId="0" applyNumberFormat="1" applyFill="1" applyBorder="1" applyAlignment="1">
      <alignment horizontal="center"/>
    </xf>
    <xf numFmtId="164" fontId="0" fillId="0" borderId="34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2" fillId="0" borderId="49" xfId="0" applyFont="1" applyFill="1" applyBorder="1" applyAlignment="1">
      <alignment horizontal="left" vertical="center"/>
    </xf>
    <xf numFmtId="0" fontId="2" fillId="0" borderId="49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wrapText="1"/>
    </xf>
    <xf numFmtId="0" fontId="0" fillId="0" borderId="49" xfId="0" applyFont="1" applyFill="1" applyBorder="1" applyAlignment="1">
      <alignment horizontal="left" vertical="center"/>
    </xf>
    <xf numFmtId="0" fontId="0" fillId="7" borderId="49" xfId="0" applyFont="1" applyFill="1" applyBorder="1" applyAlignment="1">
      <alignment horizontal="left" vertical="center"/>
    </xf>
    <xf numFmtId="0" fontId="0" fillId="0" borderId="49" xfId="0" applyFont="1" applyFill="1" applyBorder="1" applyAlignment="1">
      <alignment horizontal="left"/>
    </xf>
    <xf numFmtId="164" fontId="0" fillId="32" borderId="34" xfId="0" applyNumberFormat="1" applyFill="1" applyBorder="1" applyAlignment="1">
      <alignment horizontal="center"/>
    </xf>
    <xf numFmtId="164" fontId="0" fillId="32" borderId="32" xfId="0" applyNumberFormat="1" applyFill="1" applyBorder="1" applyAlignment="1">
      <alignment horizontal="center"/>
    </xf>
    <xf numFmtId="164" fontId="0" fillId="32" borderId="10" xfId="0" applyNumberFormat="1" applyFill="1" applyBorder="1" applyAlignment="1">
      <alignment horizontal="center"/>
    </xf>
    <xf numFmtId="164" fontId="29" fillId="6" borderId="9" xfId="0" applyNumberFormat="1" applyFont="1" applyFill="1" applyBorder="1" applyAlignment="1">
      <alignment horizontal="center"/>
    </xf>
    <xf numFmtId="164" fontId="0" fillId="13" borderId="34" xfId="0" applyNumberFormat="1" applyFill="1" applyBorder="1" applyAlignment="1">
      <alignment horizontal="center"/>
    </xf>
    <xf numFmtId="164" fontId="0" fillId="13" borderId="10" xfId="0" applyNumberFormat="1" applyFill="1" applyBorder="1" applyAlignment="1">
      <alignment horizontal="center"/>
    </xf>
    <xf numFmtId="0" fontId="1" fillId="13" borderId="11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left"/>
    </xf>
    <xf numFmtId="0" fontId="2" fillId="7" borderId="87" xfId="0" applyFont="1" applyFill="1" applyBorder="1" applyAlignment="1">
      <alignment horizontal="left"/>
    </xf>
    <xf numFmtId="0" fontId="0" fillId="13" borderId="49" xfId="0" applyFont="1" applyFill="1" applyBorder="1" applyAlignment="1">
      <alignment horizontal="left"/>
    </xf>
    <xf numFmtId="0" fontId="2" fillId="7" borderId="9" xfId="0" applyFont="1" applyFill="1" applyBorder="1" applyAlignment="1">
      <alignment horizontal="left" vertical="center"/>
    </xf>
    <xf numFmtId="0" fontId="5" fillId="0" borderId="0" xfId="0" applyFont="1"/>
    <xf numFmtId="0" fontId="5" fillId="13" borderId="51" xfId="0" applyFont="1" applyFill="1" applyBorder="1" applyAlignment="1">
      <alignment horizontal="left"/>
    </xf>
    <xf numFmtId="0" fontId="2" fillId="7" borderId="9" xfId="0" applyFont="1" applyFill="1" applyBorder="1" applyAlignment="1">
      <alignment horizontal="center"/>
    </xf>
    <xf numFmtId="0" fontId="0" fillId="13" borderId="88" xfId="0" applyFont="1" applyFill="1" applyBorder="1" applyAlignment="1">
      <alignment horizontal="left" vertical="center"/>
    </xf>
    <xf numFmtId="0" fontId="32" fillId="0" borderId="0" xfId="0" applyFont="1"/>
    <xf numFmtId="0" fontId="28" fillId="13" borderId="49" xfId="0" applyFont="1" applyFill="1" applyBorder="1" applyAlignment="1">
      <alignment horizontal="left" vertical="center"/>
    </xf>
    <xf numFmtId="0" fontId="29" fillId="6" borderId="9" xfId="0" applyFon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0" fontId="33" fillId="13" borderId="49" xfId="0" applyFont="1" applyFill="1" applyBorder="1" applyAlignment="1">
      <alignment horizontal="left" vertical="center"/>
    </xf>
    <xf numFmtId="164" fontId="34" fillId="6" borderId="1" xfId="0" applyNumberFormat="1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164" fontId="34" fillId="6" borderId="10" xfId="0" applyNumberFormat="1" applyFont="1" applyFill="1" applyBorder="1" applyAlignment="1">
      <alignment horizontal="center"/>
    </xf>
    <xf numFmtId="164" fontId="29" fillId="31" borderId="34" xfId="0" applyNumberFormat="1" applyFont="1" applyFill="1" applyBorder="1" applyAlignment="1">
      <alignment horizontal="center"/>
    </xf>
    <xf numFmtId="164" fontId="29" fillId="6" borderId="32" xfId="0" applyNumberFormat="1" applyFont="1" applyFill="1" applyBorder="1" applyAlignment="1">
      <alignment horizontal="center"/>
    </xf>
    <xf numFmtId="164" fontId="29" fillId="27" borderId="34" xfId="0" applyNumberFormat="1" applyFont="1" applyFill="1" applyBorder="1" applyAlignment="1">
      <alignment horizontal="center"/>
    </xf>
    <xf numFmtId="0" fontId="0" fillId="0" borderId="49" xfId="0" applyFont="1" applyBorder="1"/>
    <xf numFmtId="0" fontId="28" fillId="13" borderId="25" xfId="0" applyFont="1" applyFill="1" applyBorder="1" applyAlignment="1">
      <alignment horizontal="left"/>
    </xf>
    <xf numFmtId="0" fontId="32" fillId="13" borderId="49" xfId="0" applyFont="1" applyFill="1" applyBorder="1"/>
    <xf numFmtId="0" fontId="31" fillId="13" borderId="11" xfId="0" applyFont="1" applyFill="1" applyBorder="1" applyAlignment="1">
      <alignment horizontal="center" wrapText="1"/>
    </xf>
    <xf numFmtId="164" fontId="0" fillId="11" borderId="9" xfId="0" applyNumberFormat="1" applyFill="1" applyBorder="1" applyAlignment="1">
      <alignment horizontal="center"/>
    </xf>
    <xf numFmtId="0" fontId="35" fillId="0" borderId="0" xfId="0" applyFont="1" applyAlignment="1">
      <alignment horizontal="left" vertical="center" wrapText="1" indent="4"/>
    </xf>
    <xf numFmtId="0" fontId="2" fillId="7" borderId="49" xfId="0" applyFont="1" applyFill="1" applyBorder="1" applyAlignment="1">
      <alignment horizontal="left"/>
    </xf>
    <xf numFmtId="0" fontId="0" fillId="0" borderId="49" xfId="0" applyFont="1" applyBorder="1" applyAlignment="1">
      <alignment horizontal="left"/>
    </xf>
    <xf numFmtId="0" fontId="36" fillId="0" borderId="0" xfId="0" applyFont="1" applyAlignment="1">
      <alignment horizontal="left" vertical="center" wrapText="1" indent="4"/>
    </xf>
    <xf numFmtId="0" fontId="0" fillId="7" borderId="0" xfId="0" applyFont="1" applyFill="1"/>
    <xf numFmtId="164" fontId="0" fillId="6" borderId="34" xfId="0" applyNumberFormat="1" applyFill="1" applyBorder="1" applyAlignment="1">
      <alignment horizontal="center"/>
    </xf>
    <xf numFmtId="0" fontId="0" fillId="13" borderId="32" xfId="0" applyFont="1" applyFill="1" applyBorder="1" applyAlignment="1">
      <alignment horizontal="left"/>
    </xf>
    <xf numFmtId="0" fontId="0" fillId="7" borderId="32" xfId="0" applyFont="1" applyFill="1" applyBorder="1" applyAlignment="1">
      <alignment horizontal="left"/>
    </xf>
    <xf numFmtId="0" fontId="0" fillId="7" borderId="0" xfId="0" applyFill="1"/>
    <xf numFmtId="0" fontId="2" fillId="0" borderId="0" xfId="0" applyFont="1" applyAlignment="1">
      <alignment horizontal="center"/>
    </xf>
    <xf numFmtId="1" fontId="2" fillId="0" borderId="9" xfId="0" applyNumberFormat="1" applyFont="1" applyBorder="1"/>
    <xf numFmtId="0" fontId="1" fillId="5" borderId="75" xfId="0" applyFont="1" applyFill="1" applyBorder="1" applyAlignment="1">
      <alignment horizontal="right"/>
    </xf>
    <xf numFmtId="0" fontId="1" fillId="5" borderId="49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24" fillId="5" borderId="75" xfId="0" applyFont="1" applyFill="1" applyBorder="1" applyAlignment="1">
      <alignment horizontal="right"/>
    </xf>
    <xf numFmtId="0" fontId="24" fillId="5" borderId="49" xfId="0" applyFont="1" applyFill="1" applyBorder="1" applyAlignment="1">
      <alignment horizontal="right"/>
    </xf>
    <xf numFmtId="0" fontId="24" fillId="5" borderId="51" xfId="0" applyFont="1" applyFill="1" applyBorder="1" applyAlignment="1">
      <alignment horizontal="right"/>
    </xf>
    <xf numFmtId="0" fontId="23" fillId="6" borderId="77" xfId="0" applyFont="1" applyFill="1" applyBorder="1" applyAlignment="1">
      <alignment horizontal="right" vertical="center" wrapText="1"/>
    </xf>
    <xf numFmtId="0" fontId="23" fillId="6" borderId="7" xfId="0" applyFont="1" applyFill="1" applyBorder="1" applyAlignment="1">
      <alignment horizontal="right" vertical="center" wrapText="1"/>
    </xf>
    <xf numFmtId="0" fontId="23" fillId="6" borderId="8" xfId="0" applyFont="1" applyFill="1" applyBorder="1" applyAlignment="1">
      <alignment horizontal="right" vertical="center" wrapText="1"/>
    </xf>
    <xf numFmtId="0" fontId="1" fillId="5" borderId="72" xfId="0" applyFont="1" applyFill="1" applyBorder="1" applyAlignment="1">
      <alignment horizontal="right"/>
    </xf>
    <xf numFmtId="0" fontId="1" fillId="5" borderId="27" xfId="0" applyFont="1" applyFill="1" applyBorder="1" applyAlignment="1">
      <alignment horizontal="right"/>
    </xf>
    <xf numFmtId="0" fontId="1" fillId="5" borderId="84" xfId="0" applyFont="1" applyFill="1" applyBorder="1" applyAlignment="1">
      <alignment horizontal="right"/>
    </xf>
    <xf numFmtId="0" fontId="1" fillId="5" borderId="70" xfId="0" applyFont="1" applyFill="1" applyBorder="1" applyAlignment="1">
      <alignment horizontal="right"/>
    </xf>
    <xf numFmtId="0" fontId="1" fillId="5" borderId="55" xfId="0" applyFont="1" applyFill="1" applyBorder="1" applyAlignment="1">
      <alignment horizontal="right"/>
    </xf>
    <xf numFmtId="0" fontId="1" fillId="5" borderId="85" xfId="0" applyFont="1" applyFill="1" applyBorder="1" applyAlignment="1">
      <alignment horizontal="right"/>
    </xf>
    <xf numFmtId="0" fontId="1" fillId="18" borderId="25" xfId="0" applyFont="1" applyFill="1" applyBorder="1" applyAlignment="1">
      <alignment horizontal="right" vertical="center"/>
    </xf>
    <xf numFmtId="0" fontId="1" fillId="18" borderId="22" xfId="0" applyFont="1" applyFill="1" applyBorder="1" applyAlignment="1">
      <alignment horizontal="right" vertical="center"/>
    </xf>
    <xf numFmtId="0" fontId="1" fillId="10" borderId="49" xfId="0" applyFont="1" applyFill="1" applyBorder="1" applyAlignment="1">
      <alignment horizontal="right" vertical="center"/>
    </xf>
    <xf numFmtId="0" fontId="1" fillId="10" borderId="9" xfId="0" applyFont="1" applyFill="1" applyBorder="1" applyAlignment="1">
      <alignment horizontal="right" vertical="center"/>
    </xf>
    <xf numFmtId="0" fontId="12" fillId="19" borderId="46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0" fillId="6" borderId="7" xfId="0" applyFill="1" applyBorder="1" applyAlignment="1"/>
    <xf numFmtId="0" fontId="0" fillId="6" borderId="8" xfId="0" applyFill="1" applyBorder="1" applyAlignment="1"/>
    <xf numFmtId="0" fontId="1" fillId="21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</cellXfs>
  <cellStyles count="1">
    <cellStyle name="Normal" xfId="0" builtinId="0"/>
  </cellStyles>
  <dxfs count="23"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FFCC"/>
      <color rgb="FFCCFFCC"/>
      <color rgb="FFCCFFFF"/>
      <color rgb="FF008080"/>
      <color rgb="FFFFCCFF"/>
      <color rgb="FF006600"/>
      <color rgb="FF000066"/>
      <color rgb="FF0000FF"/>
      <color rgb="FF99CC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WBS!$T$152:$AI$152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WBS!$T$5:$AI$5</c:f>
              <c:numCache>
                <c:formatCode>0.0</c:formatCode>
                <c:ptCount val="16"/>
                <c:pt idx="0">
                  <c:v>147</c:v>
                </c:pt>
                <c:pt idx="1">
                  <c:v>136.5</c:v>
                </c:pt>
                <c:pt idx="2">
                  <c:v>126</c:v>
                </c:pt>
                <c:pt idx="3">
                  <c:v>115.5</c:v>
                </c:pt>
                <c:pt idx="4">
                  <c:v>105</c:v>
                </c:pt>
                <c:pt idx="5">
                  <c:v>94.5</c:v>
                </c:pt>
                <c:pt idx="6">
                  <c:v>84</c:v>
                </c:pt>
                <c:pt idx="7">
                  <c:v>73.5</c:v>
                </c:pt>
                <c:pt idx="8">
                  <c:v>63</c:v>
                </c:pt>
                <c:pt idx="9">
                  <c:v>52.5</c:v>
                </c:pt>
                <c:pt idx="10">
                  <c:v>42</c:v>
                </c:pt>
                <c:pt idx="11">
                  <c:v>31.5</c:v>
                </c:pt>
                <c:pt idx="12">
                  <c:v>21</c:v>
                </c:pt>
                <c:pt idx="13">
                  <c:v>10.5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5-4810-84B0-E1A1BA217A2C}"/>
            </c:ext>
          </c:extLst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WBS!$T$152:$AI$152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WBS!$T$151:$AI$151</c:f>
              <c:numCache>
                <c:formatCode>0.0</c:formatCode>
                <c:ptCount val="16"/>
                <c:pt idx="0">
                  <c:v>147</c:v>
                </c:pt>
                <c:pt idx="1">
                  <c:v>66.2</c:v>
                </c:pt>
                <c:pt idx="2">
                  <c:v>66.2</c:v>
                </c:pt>
                <c:pt idx="3">
                  <c:v>114.9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5-4810-84B0-E1A1BA21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86672"/>
        <c:axId val="1998117712"/>
      </c:lineChart>
      <c:catAx>
        <c:axId val="200618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98117712"/>
        <c:crosses val="autoZero"/>
        <c:auto val="1"/>
        <c:lblAlgn val="ctr"/>
        <c:lblOffset val="100"/>
        <c:noMultiLvlLbl val="0"/>
      </c:catAx>
      <c:valAx>
        <c:axId val="199811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061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WBS!$U$152:$AI$152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WBS!$U$4:$AI$4</c:f>
              <c:numCache>
                <c:formatCode>0.0</c:formatCode>
                <c:ptCount val="15"/>
                <c:pt idx="0">
                  <c:v>10.5</c:v>
                </c:pt>
                <c:pt idx="1">
                  <c:v>21</c:v>
                </c:pt>
                <c:pt idx="2">
                  <c:v>31.5</c:v>
                </c:pt>
                <c:pt idx="3">
                  <c:v>42</c:v>
                </c:pt>
                <c:pt idx="4">
                  <c:v>52.5</c:v>
                </c:pt>
                <c:pt idx="5">
                  <c:v>63</c:v>
                </c:pt>
                <c:pt idx="6">
                  <c:v>73.5</c:v>
                </c:pt>
                <c:pt idx="7">
                  <c:v>84</c:v>
                </c:pt>
                <c:pt idx="8">
                  <c:v>94.5</c:v>
                </c:pt>
                <c:pt idx="9">
                  <c:v>105</c:v>
                </c:pt>
                <c:pt idx="10">
                  <c:v>115.5</c:v>
                </c:pt>
                <c:pt idx="11">
                  <c:v>126</c:v>
                </c:pt>
                <c:pt idx="12">
                  <c:v>136.5</c:v>
                </c:pt>
                <c:pt idx="1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B-442A-9634-DFEA12E70384}"/>
            </c:ext>
          </c:extLst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WBS!$U$152:$AI$152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WBS!$U$150:$AI$150</c:f>
              <c:numCache>
                <c:formatCode>0.0</c:formatCode>
                <c:ptCount val="15"/>
                <c:pt idx="0">
                  <c:v>24.3</c:v>
                </c:pt>
                <c:pt idx="1">
                  <c:v>25.3</c:v>
                </c:pt>
                <c:pt idx="2">
                  <c:v>30.3</c:v>
                </c:pt>
                <c:pt idx="3">
                  <c:v>30.3</c:v>
                </c:pt>
                <c:pt idx="4">
                  <c:v>30.3</c:v>
                </c:pt>
                <c:pt idx="5">
                  <c:v>30.3</c:v>
                </c:pt>
                <c:pt idx="6">
                  <c:v>30.3</c:v>
                </c:pt>
                <c:pt idx="7">
                  <c:v>30.3</c:v>
                </c:pt>
                <c:pt idx="8">
                  <c:v>30.3</c:v>
                </c:pt>
                <c:pt idx="9">
                  <c:v>30.3</c:v>
                </c:pt>
                <c:pt idx="10">
                  <c:v>30.3</c:v>
                </c:pt>
                <c:pt idx="11">
                  <c:v>30.3</c:v>
                </c:pt>
                <c:pt idx="12">
                  <c:v>30.3</c:v>
                </c:pt>
                <c:pt idx="13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B-442A-9634-DFEA12E7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10944"/>
        <c:axId val="2006171248"/>
      </c:lineChart>
      <c:catAx>
        <c:axId val="20061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6171248"/>
        <c:crosses val="autoZero"/>
        <c:auto val="1"/>
        <c:lblAlgn val="ctr"/>
        <c:lblOffset val="100"/>
        <c:noMultiLvlLbl val="0"/>
      </c:catAx>
      <c:valAx>
        <c:axId val="200617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061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8"/>
          <c:y val="3.19149350624053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799"/>
          <c:y val="0.151595941546425"/>
          <c:w val="0.677143329480559"/>
          <c:h val="0.59042629865449803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WBS!$U$4:$AH$4</c:f>
              <c:numCache>
                <c:formatCode>0.0</c:formatCode>
                <c:ptCount val="14"/>
                <c:pt idx="0">
                  <c:v>10.5</c:v>
                </c:pt>
                <c:pt idx="1">
                  <c:v>21</c:v>
                </c:pt>
                <c:pt idx="2">
                  <c:v>31.5</c:v>
                </c:pt>
                <c:pt idx="3">
                  <c:v>42</c:v>
                </c:pt>
                <c:pt idx="4">
                  <c:v>52.5</c:v>
                </c:pt>
                <c:pt idx="5">
                  <c:v>63</c:v>
                </c:pt>
                <c:pt idx="6">
                  <c:v>73.5</c:v>
                </c:pt>
                <c:pt idx="7">
                  <c:v>84</c:v>
                </c:pt>
                <c:pt idx="8">
                  <c:v>94.5</c:v>
                </c:pt>
                <c:pt idx="9">
                  <c:v>105</c:v>
                </c:pt>
                <c:pt idx="10">
                  <c:v>115.5</c:v>
                </c:pt>
                <c:pt idx="11">
                  <c:v>126</c:v>
                </c:pt>
                <c:pt idx="12">
                  <c:v>136.5</c:v>
                </c:pt>
                <c:pt idx="1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46E2-90B6-3C3F05976B19}"/>
            </c:ext>
          </c:extLst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WBS!$U$150:$AH$150</c:f>
              <c:numCache>
                <c:formatCode>0.0</c:formatCode>
                <c:ptCount val="14"/>
                <c:pt idx="0">
                  <c:v>24.3</c:v>
                </c:pt>
                <c:pt idx="1">
                  <c:v>25.3</c:v>
                </c:pt>
                <c:pt idx="2">
                  <c:v>30.3</c:v>
                </c:pt>
                <c:pt idx="3">
                  <c:v>30.3</c:v>
                </c:pt>
                <c:pt idx="4">
                  <c:v>30.3</c:v>
                </c:pt>
                <c:pt idx="5">
                  <c:v>30.3</c:v>
                </c:pt>
                <c:pt idx="6">
                  <c:v>30.3</c:v>
                </c:pt>
                <c:pt idx="7">
                  <c:v>30.3</c:v>
                </c:pt>
                <c:pt idx="8">
                  <c:v>30.3</c:v>
                </c:pt>
                <c:pt idx="9">
                  <c:v>30.3</c:v>
                </c:pt>
                <c:pt idx="10">
                  <c:v>30.3</c:v>
                </c:pt>
                <c:pt idx="11">
                  <c:v>30.3</c:v>
                </c:pt>
                <c:pt idx="12">
                  <c:v>30.3</c:v>
                </c:pt>
                <c:pt idx="13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0-46E2-90B6-3C3F05976B19}"/>
            </c:ext>
          </c:extLst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WBS!$U$154:$AH$154</c:f>
              <c:numCache>
                <c:formatCode>0.0</c:formatCode>
                <c:ptCount val="14"/>
                <c:pt idx="0">
                  <c:v>23.5</c:v>
                </c:pt>
                <c:pt idx="1">
                  <c:v>23.5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  <c:pt idx="12">
                  <c:v>27.5</c:v>
                </c:pt>
                <c:pt idx="13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0-46E2-90B6-3C3F0597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18352"/>
        <c:axId val="1998492272"/>
      </c:lineChart>
      <c:catAx>
        <c:axId val="200651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402"/>
              <c:y val="0.86968198045054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49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849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51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705"/>
          <c:y val="0.109071777420228"/>
          <c:w val="0.14285724250644699"/>
          <c:h val="0.670165026840000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(Cost Performance Index)</c:v>
          </c:tx>
          <c:marker>
            <c:symbol val="none"/>
          </c:marker>
          <c:val>
            <c:numRef>
              <c:f>WBS!$U$155:$AH$155</c:f>
              <c:numCache>
                <c:formatCode>0.0</c:formatCode>
                <c:ptCount val="14"/>
                <c:pt idx="0">
                  <c:v>0.96707818930041145</c:v>
                </c:pt>
                <c:pt idx="1">
                  <c:v>0.92885375494071143</c:v>
                </c:pt>
                <c:pt idx="2">
                  <c:v>0.90759075907590758</c:v>
                </c:pt>
                <c:pt idx="3">
                  <c:v>0.90759075907590758</c:v>
                </c:pt>
                <c:pt idx="4">
                  <c:v>0.90759075907590758</c:v>
                </c:pt>
                <c:pt idx="5">
                  <c:v>0.90759075907590758</c:v>
                </c:pt>
                <c:pt idx="6">
                  <c:v>0.90759075907590758</c:v>
                </c:pt>
                <c:pt idx="7">
                  <c:v>0.90759075907590758</c:v>
                </c:pt>
                <c:pt idx="8">
                  <c:v>0.90759075907590758</c:v>
                </c:pt>
                <c:pt idx="9">
                  <c:v>0.90759075907590758</c:v>
                </c:pt>
                <c:pt idx="10">
                  <c:v>0.90759075907590758</c:v>
                </c:pt>
                <c:pt idx="11">
                  <c:v>0.90759075907590758</c:v>
                </c:pt>
                <c:pt idx="12">
                  <c:v>0.90759075907590758</c:v>
                </c:pt>
                <c:pt idx="13">
                  <c:v>0.90759075907590758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8-4AF4-BA9D-BD9885040790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WBS!$U$158:$AH$158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8-4AF4-BA9D-BD988504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956544"/>
        <c:axId val="2007959296"/>
      </c:lineChart>
      <c:catAx>
        <c:axId val="200795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959296"/>
        <c:crosses val="autoZero"/>
        <c:auto val="1"/>
        <c:lblAlgn val="ctr"/>
        <c:lblOffset val="100"/>
        <c:noMultiLvlLbl val="0"/>
      </c:catAx>
      <c:valAx>
        <c:axId val="20079592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795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 (Schedule Performance Index)</c:v>
          </c:tx>
          <c:marker>
            <c:symbol val="none"/>
          </c:marker>
          <c:val>
            <c:numRef>
              <c:f>WBS!$U$156:$AH$156</c:f>
              <c:numCache>
                <c:formatCode>0.0</c:formatCode>
                <c:ptCount val="14"/>
                <c:pt idx="0">
                  <c:v>2.2380952380952381</c:v>
                </c:pt>
                <c:pt idx="1">
                  <c:v>1.1190476190476191</c:v>
                </c:pt>
                <c:pt idx="2">
                  <c:v>0.87301587301587302</c:v>
                </c:pt>
                <c:pt idx="3">
                  <c:v>0.65476190476190477</c:v>
                </c:pt>
                <c:pt idx="4">
                  <c:v>0.52380952380952384</c:v>
                </c:pt>
                <c:pt idx="5">
                  <c:v>0.43650793650793651</c:v>
                </c:pt>
                <c:pt idx="6">
                  <c:v>0.37414965986394561</c:v>
                </c:pt>
                <c:pt idx="7">
                  <c:v>0.32738095238095238</c:v>
                </c:pt>
                <c:pt idx="8">
                  <c:v>0.29100529100529099</c:v>
                </c:pt>
                <c:pt idx="9">
                  <c:v>0.26190476190476192</c:v>
                </c:pt>
                <c:pt idx="10">
                  <c:v>0.23809523809523808</c:v>
                </c:pt>
                <c:pt idx="11">
                  <c:v>0.21825396825396826</c:v>
                </c:pt>
                <c:pt idx="12">
                  <c:v>0.20146520146520147</c:v>
                </c:pt>
                <c:pt idx="13">
                  <c:v>0.1870748299319728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C-49B9-A905-A76B3C1B348E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WBS!$U$158:$AH$158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C-49B9-A905-A76B3C1B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984896"/>
        <c:axId val="2007987648"/>
      </c:lineChart>
      <c:catAx>
        <c:axId val="200798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987648"/>
        <c:crosses val="autoZero"/>
        <c:auto val="1"/>
        <c:lblAlgn val="ctr"/>
        <c:lblOffset val="100"/>
        <c:noMultiLvlLbl val="0"/>
      </c:catAx>
      <c:valAx>
        <c:axId val="20079876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798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27</xdr:row>
      <xdr:rowOff>3175</xdr:rowOff>
    </xdr:from>
    <xdr:to>
      <xdr:col>12</xdr:col>
      <xdr:colOff>184151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215901</xdr:colOff>
      <xdr:row>48</xdr:row>
      <xdr:rowOff>63500</xdr:rowOff>
    </xdr:from>
    <xdr:to>
      <xdr:col>12</xdr:col>
      <xdr:colOff>203201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B42" sqref="B42"/>
    </sheetView>
  </sheetViews>
  <sheetFormatPr defaultColWidth="8.81640625" defaultRowHeight="12.5" x14ac:dyDescent="0.25"/>
  <cols>
    <col min="1" max="1" width="2" customWidth="1"/>
    <col min="2" max="2" width="11" customWidth="1"/>
    <col min="3" max="3" width="68.81640625" customWidth="1"/>
    <col min="5" max="5" width="1.36328125" customWidth="1"/>
  </cols>
  <sheetData>
    <row r="1" spans="1:5" ht="13" thickTop="1" x14ac:dyDescent="0.25">
      <c r="A1" s="101"/>
      <c r="B1" s="89"/>
      <c r="C1" s="89"/>
      <c r="D1" s="89"/>
      <c r="E1" s="87"/>
    </row>
    <row r="2" spans="1:5" x14ac:dyDescent="0.25">
      <c r="A2" s="23"/>
      <c r="B2" s="24"/>
      <c r="C2" s="24"/>
      <c r="D2" s="24"/>
      <c r="E2" s="88"/>
    </row>
    <row r="3" spans="1:5" x14ac:dyDescent="0.25">
      <c r="A3" s="23"/>
      <c r="B3" s="24"/>
      <c r="C3" s="24"/>
      <c r="D3" s="24"/>
      <c r="E3" s="88"/>
    </row>
    <row r="4" spans="1:5" x14ac:dyDescent="0.25">
      <c r="A4" s="23"/>
      <c r="B4" s="24"/>
      <c r="C4" s="24"/>
      <c r="D4" s="24"/>
      <c r="E4" s="88"/>
    </row>
    <row r="5" spans="1:5" ht="22.5" x14ac:dyDescent="0.25">
      <c r="A5" s="23"/>
      <c r="B5" s="24"/>
      <c r="C5" s="139" t="s">
        <v>74</v>
      </c>
      <c r="D5" s="24"/>
      <c r="E5" s="88"/>
    </row>
    <row r="6" spans="1:5" ht="15.5" x14ac:dyDescent="0.25">
      <c r="A6" s="23"/>
      <c r="B6" s="140"/>
      <c r="C6" s="24"/>
      <c r="D6" s="24"/>
      <c r="E6" s="88"/>
    </row>
    <row r="7" spans="1:5" ht="27.5" x14ac:dyDescent="0.25">
      <c r="A7" s="23"/>
      <c r="B7" s="141" t="s">
        <v>75</v>
      </c>
      <c r="C7" s="24"/>
      <c r="D7" s="24"/>
      <c r="E7" s="88"/>
    </row>
    <row r="8" spans="1:5" ht="15" x14ac:dyDescent="0.25">
      <c r="A8" s="23"/>
      <c r="B8" s="24"/>
      <c r="C8" s="142" t="s">
        <v>76</v>
      </c>
      <c r="D8" s="24"/>
      <c r="E8" s="88"/>
    </row>
    <row r="9" spans="1:5" ht="15" x14ac:dyDescent="0.25">
      <c r="A9" s="23"/>
      <c r="B9" s="24"/>
      <c r="C9" s="142" t="s">
        <v>77</v>
      </c>
      <c r="D9" s="24"/>
      <c r="E9" s="88"/>
    </row>
    <row r="10" spans="1:5" ht="15.5" x14ac:dyDescent="0.25">
      <c r="A10" s="23"/>
      <c r="B10" s="140"/>
      <c r="C10" s="24"/>
      <c r="D10" s="24"/>
      <c r="E10" s="88"/>
    </row>
    <row r="11" spans="1:5" x14ac:dyDescent="0.25">
      <c r="A11" s="23"/>
      <c r="B11" s="24"/>
      <c r="C11" s="143" t="s">
        <v>110</v>
      </c>
      <c r="D11" s="24"/>
      <c r="E11" s="88"/>
    </row>
    <row r="12" spans="1:5" x14ac:dyDescent="0.25">
      <c r="A12" s="23"/>
      <c r="B12" s="24"/>
      <c r="C12" s="24"/>
      <c r="D12" s="24"/>
      <c r="E12" s="88"/>
    </row>
    <row r="13" spans="1:5" s="138" customFormat="1" ht="23" thickBot="1" x14ac:dyDescent="0.5">
      <c r="A13" s="144"/>
      <c r="B13" s="145" t="s">
        <v>78</v>
      </c>
      <c r="C13" s="146" t="s">
        <v>175</v>
      </c>
      <c r="D13" s="145"/>
      <c r="E13" s="151"/>
    </row>
    <row r="14" spans="1:5" ht="13" thickTop="1" x14ac:dyDescent="0.25">
      <c r="A14" s="23"/>
      <c r="B14" s="24"/>
      <c r="C14" s="24"/>
      <c r="D14" s="24"/>
      <c r="E14" s="88"/>
    </row>
    <row r="15" spans="1:5" ht="23" thickBot="1" x14ac:dyDescent="0.5">
      <c r="A15" s="23"/>
      <c r="B15" s="145" t="s">
        <v>89</v>
      </c>
      <c r="C15" s="146">
        <v>1001520125</v>
      </c>
      <c r="D15" s="24"/>
      <c r="E15" s="88"/>
    </row>
    <row r="16" spans="1:5" ht="13.5" thickTop="1" thickBot="1" x14ac:dyDescent="0.3">
      <c r="A16" s="23"/>
      <c r="B16" s="24"/>
      <c r="C16" s="24"/>
      <c r="D16" s="24"/>
      <c r="E16" s="88"/>
    </row>
    <row r="17" spans="1:5" ht="4.5" customHeight="1" thickTop="1" thickBot="1" x14ac:dyDescent="0.3">
      <c r="A17" s="23"/>
      <c r="B17" s="147"/>
      <c r="C17" s="147"/>
      <c r="D17" s="147"/>
      <c r="E17" s="88"/>
    </row>
    <row r="18" spans="1:5" ht="20.5" thickTop="1" x14ac:dyDescent="0.4">
      <c r="A18" s="23"/>
      <c r="B18" s="148" t="s">
        <v>79</v>
      </c>
      <c r="C18" s="24"/>
      <c r="D18" s="24"/>
      <c r="E18" s="88"/>
    </row>
    <row r="19" spans="1:5" x14ac:dyDescent="0.25">
      <c r="A19" s="23"/>
      <c r="B19" s="24"/>
      <c r="C19" s="24"/>
      <c r="D19" s="24"/>
      <c r="E19" s="88"/>
    </row>
    <row r="20" spans="1:5" ht="20.5" thickBot="1" x14ac:dyDescent="0.45">
      <c r="A20" s="23"/>
      <c r="B20" s="153"/>
      <c r="C20" s="149" t="s">
        <v>80</v>
      </c>
      <c r="D20" s="24"/>
      <c r="E20" s="88"/>
    </row>
    <row r="21" spans="1:5" ht="13" thickTop="1" x14ac:dyDescent="0.25">
      <c r="A21" s="23"/>
      <c r="B21" s="24"/>
      <c r="C21" s="24"/>
      <c r="D21" s="24"/>
      <c r="E21" s="88"/>
    </row>
    <row r="22" spans="1:5" ht="20.5" thickBot="1" x14ac:dyDescent="0.45">
      <c r="A22" s="23"/>
      <c r="B22" s="153"/>
      <c r="C22" s="149" t="s">
        <v>81</v>
      </c>
      <c r="D22" s="24"/>
      <c r="E22" s="88"/>
    </row>
    <row r="23" spans="1:5" ht="13" thickTop="1" x14ac:dyDescent="0.25">
      <c r="A23" s="23"/>
      <c r="B23" s="24"/>
      <c r="C23" s="24"/>
      <c r="D23" s="24"/>
      <c r="E23" s="88"/>
    </row>
    <row r="24" spans="1:5" ht="20.5" thickBot="1" x14ac:dyDescent="0.45">
      <c r="A24" s="23"/>
      <c r="B24" s="153"/>
      <c r="C24" s="149" t="s">
        <v>82</v>
      </c>
      <c r="D24" s="24"/>
      <c r="E24" s="88"/>
    </row>
    <row r="25" spans="1:5" ht="13" thickTop="1" x14ac:dyDescent="0.25">
      <c r="A25" s="23"/>
      <c r="B25" s="24"/>
      <c r="C25" s="24"/>
      <c r="D25" s="24"/>
      <c r="E25" s="88"/>
    </row>
    <row r="26" spans="1:5" x14ac:dyDescent="0.25">
      <c r="A26" s="23"/>
      <c r="B26" s="24"/>
      <c r="C26" s="24"/>
      <c r="D26" s="24"/>
      <c r="E26" s="88"/>
    </row>
    <row r="27" spans="1:5" ht="20.5" thickBot="1" x14ac:dyDescent="0.45">
      <c r="A27" s="23"/>
      <c r="B27" s="153"/>
      <c r="C27" s="150" t="s">
        <v>83</v>
      </c>
      <c r="D27" s="24"/>
      <c r="E27" s="88"/>
    </row>
    <row r="28" spans="1:5" ht="13" thickTop="1" x14ac:dyDescent="0.25">
      <c r="A28" s="23"/>
      <c r="B28" s="24"/>
      <c r="C28" s="24"/>
      <c r="D28" s="24"/>
      <c r="E28" s="88"/>
    </row>
    <row r="29" spans="1:5" ht="17.5" x14ac:dyDescent="0.35">
      <c r="A29" s="23"/>
      <c r="B29" s="24"/>
      <c r="C29" s="152" t="s">
        <v>84</v>
      </c>
      <c r="D29" s="24"/>
      <c r="E29" s="88"/>
    </row>
    <row r="30" spans="1:5" x14ac:dyDescent="0.25">
      <c r="A30" s="23"/>
      <c r="B30" s="24"/>
      <c r="C30" s="24"/>
      <c r="D30" s="24"/>
      <c r="E30" s="88"/>
    </row>
    <row r="31" spans="1:5" ht="14.5" x14ac:dyDescent="0.25">
      <c r="A31" s="23"/>
      <c r="B31" s="24"/>
      <c r="C31" s="369"/>
      <c r="D31" s="24"/>
      <c r="E31" s="88"/>
    </row>
    <row r="32" spans="1:5" ht="14.5" x14ac:dyDescent="0.25">
      <c r="A32" s="23"/>
      <c r="B32" s="24"/>
      <c r="C32" s="369"/>
      <c r="D32" s="24"/>
      <c r="E32" s="88"/>
    </row>
    <row r="33" spans="1:5" ht="14.5" x14ac:dyDescent="0.25">
      <c r="A33" s="23"/>
      <c r="B33" s="24"/>
      <c r="C33" s="372"/>
      <c r="D33" s="24"/>
      <c r="E33" s="88"/>
    </row>
    <row r="34" spans="1:5" ht="14.5" x14ac:dyDescent="0.25">
      <c r="A34" s="23"/>
      <c r="B34" s="24"/>
      <c r="C34" s="372"/>
      <c r="D34" s="24"/>
      <c r="E34" s="88"/>
    </row>
    <row r="35" spans="1:5" ht="14.5" x14ac:dyDescent="0.25">
      <c r="A35" s="23"/>
      <c r="B35" s="24"/>
      <c r="C35" s="369"/>
      <c r="D35" s="24"/>
      <c r="E35" s="88"/>
    </row>
    <row r="36" spans="1:5" ht="14.5" x14ac:dyDescent="0.25">
      <c r="A36" s="23"/>
      <c r="B36" s="24"/>
      <c r="C36" s="372"/>
      <c r="D36" s="24"/>
      <c r="E36" s="88"/>
    </row>
    <row r="37" spans="1:5" ht="14.5" x14ac:dyDescent="0.25">
      <c r="A37" s="23"/>
      <c r="B37" s="24"/>
      <c r="C37" s="372"/>
      <c r="D37" s="24"/>
      <c r="E37" s="88"/>
    </row>
    <row r="38" spans="1:5" ht="14.5" x14ac:dyDescent="0.25">
      <c r="A38" s="23"/>
      <c r="B38" s="24"/>
      <c r="C38" s="372"/>
      <c r="D38" s="24"/>
      <c r="E38" s="88"/>
    </row>
    <row r="39" spans="1:5" ht="14.5" x14ac:dyDescent="0.25">
      <c r="A39" s="23"/>
      <c r="B39" s="24"/>
      <c r="C39" s="372"/>
      <c r="D39" s="24"/>
      <c r="E39" s="88"/>
    </row>
    <row r="40" spans="1:5" ht="14.5" x14ac:dyDescent="0.25">
      <c r="A40" s="23"/>
      <c r="B40" s="24"/>
      <c r="C40" s="372"/>
      <c r="D40" s="24"/>
      <c r="E40" s="88"/>
    </row>
    <row r="41" spans="1:5" ht="14.5" x14ac:dyDescent="0.25">
      <c r="A41" s="23"/>
      <c r="B41" s="24"/>
      <c r="C41" s="372"/>
      <c r="D41" s="24"/>
      <c r="E41" s="88"/>
    </row>
    <row r="42" spans="1:5" x14ac:dyDescent="0.25">
      <c r="A42" s="23"/>
      <c r="B42" s="269"/>
      <c r="C42" s="149"/>
      <c r="D42" s="24"/>
      <c r="E42" s="88"/>
    </row>
    <row r="43" spans="1:5" x14ac:dyDescent="0.25">
      <c r="A43" s="23"/>
      <c r="B43" s="24"/>
      <c r="C43" s="149"/>
      <c r="D43" s="24"/>
      <c r="E43" s="88"/>
    </row>
    <row r="44" spans="1:5" x14ac:dyDescent="0.25">
      <c r="A44" s="23"/>
      <c r="B44" s="24"/>
      <c r="C44" s="149"/>
      <c r="D44" s="24"/>
      <c r="E44" s="88"/>
    </row>
    <row r="45" spans="1:5" x14ac:dyDescent="0.25">
      <c r="A45" s="23"/>
      <c r="B45" s="24"/>
      <c r="C45" s="149"/>
      <c r="D45" s="24"/>
      <c r="E45" s="88"/>
    </row>
    <row r="46" spans="1:5" x14ac:dyDescent="0.25">
      <c r="A46" s="23"/>
      <c r="B46" s="24"/>
      <c r="C46" s="149"/>
      <c r="D46" s="24"/>
      <c r="E46" s="88"/>
    </row>
    <row r="47" spans="1:5" x14ac:dyDescent="0.25">
      <c r="A47" s="23"/>
      <c r="B47" s="24"/>
      <c r="C47" s="149"/>
      <c r="D47" s="24"/>
      <c r="E47" s="88"/>
    </row>
    <row r="48" spans="1:5" ht="13" thickBot="1" x14ac:dyDescent="0.3">
      <c r="A48" s="28"/>
      <c r="B48" s="30"/>
      <c r="C48" s="30"/>
      <c r="D48" s="30"/>
      <c r="E48" s="86"/>
    </row>
    <row r="49" ht="13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8"/>
  <sheetViews>
    <sheetView zoomScale="130" zoomScaleNormal="130" workbookViewId="0">
      <selection activeCell="J10" sqref="J10"/>
    </sheetView>
  </sheetViews>
  <sheetFormatPr defaultColWidth="8.81640625" defaultRowHeight="12.5" x14ac:dyDescent="0.25"/>
  <cols>
    <col min="1" max="1" width="3" customWidth="1"/>
    <col min="2" max="2" width="2.81640625" customWidth="1"/>
    <col min="3" max="3" width="3.1796875" customWidth="1"/>
    <col min="4" max="4" width="3" customWidth="1"/>
    <col min="5" max="5" width="2.6328125" customWidth="1"/>
    <col min="6" max="6" width="3.36328125" customWidth="1"/>
    <col min="8" max="8" width="5" customWidth="1"/>
    <col min="9" max="9" width="9.1796875" customWidth="1"/>
    <col min="10" max="10" width="69" customWidth="1"/>
    <col min="11" max="11" width="2.36328125" customWidth="1"/>
  </cols>
  <sheetData>
    <row r="1" spans="1:14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117"/>
      <c r="L1" s="21"/>
      <c r="M1" s="21"/>
      <c r="N1" s="21"/>
    </row>
    <row r="2" spans="1:14" ht="15.5" x14ac:dyDescent="0.35">
      <c r="A2" s="21"/>
      <c r="B2" s="92" t="s">
        <v>40</v>
      </c>
      <c r="C2" s="21"/>
      <c r="D2" s="21"/>
      <c r="E2" s="21"/>
      <c r="F2" s="21"/>
      <c r="G2" s="21"/>
      <c r="H2" s="21"/>
      <c r="I2" s="21"/>
      <c r="J2" s="21"/>
      <c r="K2" s="117"/>
      <c r="L2" s="21"/>
      <c r="M2" s="21"/>
      <c r="N2" s="21"/>
    </row>
    <row r="3" spans="1:14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117"/>
      <c r="L3" s="21"/>
      <c r="M3" s="21"/>
      <c r="N3" s="21"/>
    </row>
    <row r="4" spans="1:14" ht="13" x14ac:dyDescent="0.3">
      <c r="A4" s="21"/>
      <c r="B4" s="91" t="s">
        <v>90</v>
      </c>
      <c r="C4" s="21"/>
      <c r="D4" s="21"/>
      <c r="E4" s="21"/>
      <c r="F4" s="21"/>
      <c r="G4" s="21"/>
      <c r="H4" s="21"/>
      <c r="I4" s="21"/>
      <c r="J4" s="21"/>
      <c r="K4" s="117"/>
      <c r="L4" s="21"/>
      <c r="M4" s="21"/>
      <c r="N4" s="21"/>
    </row>
    <row r="5" spans="1:14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117"/>
      <c r="L5" s="21"/>
      <c r="M5" s="21"/>
      <c r="N5" s="21"/>
    </row>
    <row r="6" spans="1:14" x14ac:dyDescent="0.25">
      <c r="A6" s="21"/>
      <c r="B6" s="21"/>
      <c r="C6" s="90" t="s">
        <v>95</v>
      </c>
      <c r="D6" s="21"/>
      <c r="E6" s="21"/>
      <c r="F6" s="21"/>
      <c r="G6" s="21"/>
      <c r="H6" s="21"/>
      <c r="I6" s="21"/>
      <c r="J6" s="21"/>
      <c r="K6" s="117"/>
      <c r="L6" s="21"/>
      <c r="M6" s="21"/>
      <c r="N6" s="21"/>
    </row>
    <row r="7" spans="1:14" x14ac:dyDescent="0.25">
      <c r="A7" s="21"/>
      <c r="B7" s="21"/>
      <c r="C7" s="21"/>
      <c r="D7" s="90" t="s">
        <v>96</v>
      </c>
      <c r="E7" s="21"/>
      <c r="F7" s="21"/>
      <c r="G7" s="21"/>
      <c r="H7" s="21"/>
      <c r="I7" s="21"/>
      <c r="J7" s="21"/>
      <c r="K7" s="117"/>
      <c r="L7" s="21"/>
      <c r="M7" s="21"/>
      <c r="N7" s="21"/>
    </row>
    <row r="8" spans="1:14" x14ac:dyDescent="0.25">
      <c r="A8" s="21"/>
      <c r="B8" s="21"/>
      <c r="C8" s="90" t="s">
        <v>127</v>
      </c>
      <c r="E8" s="21"/>
      <c r="F8" s="21"/>
      <c r="G8" s="21"/>
      <c r="H8" s="21"/>
      <c r="I8" s="21"/>
      <c r="J8" s="21"/>
      <c r="K8" s="117"/>
      <c r="L8" s="21"/>
      <c r="M8" s="21"/>
      <c r="N8" s="21"/>
    </row>
    <row r="9" spans="1:14" x14ac:dyDescent="0.25">
      <c r="A9" s="21"/>
      <c r="B9" s="21"/>
      <c r="C9" s="21"/>
      <c r="D9" s="90" t="s">
        <v>119</v>
      </c>
      <c r="E9" s="21"/>
      <c r="F9" s="21"/>
      <c r="G9" s="21"/>
      <c r="H9" s="21"/>
      <c r="I9" s="294" t="s">
        <v>120</v>
      </c>
      <c r="J9" s="90" t="s">
        <v>121</v>
      </c>
      <c r="K9" s="117"/>
      <c r="L9" s="21"/>
      <c r="M9" s="21"/>
      <c r="N9" s="21"/>
    </row>
    <row r="10" spans="1:14" x14ac:dyDescent="0.25">
      <c r="A10" s="21"/>
      <c r="B10" s="21"/>
      <c r="C10" s="21"/>
      <c r="D10" s="90" t="s">
        <v>117</v>
      </c>
      <c r="E10" s="21"/>
      <c r="F10" s="21"/>
      <c r="G10" s="21"/>
      <c r="H10" s="21"/>
      <c r="I10" s="295" t="s">
        <v>118</v>
      </c>
      <c r="J10" s="90" t="s">
        <v>122</v>
      </c>
      <c r="K10" s="117"/>
      <c r="L10" s="21"/>
      <c r="M10" s="21"/>
      <c r="N10" s="21"/>
    </row>
    <row r="11" spans="1:14" x14ac:dyDescent="0.25">
      <c r="A11" s="21"/>
      <c r="B11" s="21"/>
      <c r="C11" s="21"/>
      <c r="D11" s="90" t="s">
        <v>117</v>
      </c>
      <c r="E11" s="21"/>
      <c r="F11" s="21"/>
      <c r="G11" s="21"/>
      <c r="H11" s="21"/>
      <c r="I11" s="297" t="s">
        <v>123</v>
      </c>
      <c r="J11" s="90" t="s">
        <v>128</v>
      </c>
      <c r="K11" s="117"/>
      <c r="L11" s="21"/>
      <c r="M11" s="21"/>
      <c r="N11" s="21"/>
    </row>
    <row r="12" spans="1:14" x14ac:dyDescent="0.25">
      <c r="A12" s="21"/>
      <c r="B12" s="21"/>
      <c r="C12" s="21"/>
      <c r="D12" s="90" t="s">
        <v>117</v>
      </c>
      <c r="E12" s="21"/>
      <c r="F12" s="21"/>
      <c r="G12" s="21"/>
      <c r="H12" s="21"/>
      <c r="I12" s="296" t="s">
        <v>124</v>
      </c>
      <c r="J12" s="90" t="s">
        <v>125</v>
      </c>
      <c r="K12" s="117"/>
      <c r="L12" s="21"/>
      <c r="M12" s="21"/>
      <c r="N12" s="21"/>
    </row>
    <row r="13" spans="1:14" x14ac:dyDescent="0.25">
      <c r="A13" s="21"/>
      <c r="B13" s="21"/>
      <c r="C13" s="21"/>
      <c r="D13" s="90" t="s">
        <v>126</v>
      </c>
      <c r="E13" s="21"/>
      <c r="F13" s="21"/>
      <c r="G13" s="21"/>
      <c r="H13" s="21"/>
      <c r="I13" s="143"/>
      <c r="J13" s="90"/>
      <c r="K13" s="117"/>
      <c r="L13" s="21"/>
      <c r="M13" s="21"/>
      <c r="N13" s="21"/>
    </row>
    <row r="14" spans="1:14" x14ac:dyDescent="0.25">
      <c r="A14" s="21"/>
      <c r="B14" s="21"/>
      <c r="C14" s="90" t="s">
        <v>91</v>
      </c>
      <c r="D14" s="90"/>
      <c r="E14" s="21"/>
      <c r="F14" s="21"/>
      <c r="G14" s="21"/>
      <c r="H14" s="21"/>
      <c r="I14" s="21"/>
      <c r="J14" s="21"/>
      <c r="K14" s="117"/>
      <c r="L14" s="21"/>
      <c r="M14" s="21"/>
      <c r="N14" s="21"/>
    </row>
    <row r="15" spans="1:14" x14ac:dyDescent="0.25">
      <c r="A15" s="21"/>
      <c r="B15" s="21"/>
      <c r="C15" s="90"/>
      <c r="D15" s="90" t="s">
        <v>92</v>
      </c>
      <c r="E15" s="21"/>
      <c r="F15" s="21"/>
      <c r="G15" s="21"/>
      <c r="H15" s="21"/>
      <c r="I15" s="21"/>
      <c r="J15" s="21"/>
      <c r="K15" s="117"/>
      <c r="L15" s="21"/>
      <c r="M15" s="21"/>
      <c r="N15" s="21"/>
    </row>
    <row r="16" spans="1:14" x14ac:dyDescent="0.25">
      <c r="A16" s="21"/>
      <c r="B16" s="21"/>
      <c r="C16" s="90" t="s">
        <v>93</v>
      </c>
      <c r="D16" s="90"/>
      <c r="E16" s="21"/>
      <c r="F16" s="21"/>
      <c r="G16" s="21"/>
      <c r="H16" s="21"/>
      <c r="I16" s="21"/>
      <c r="J16" s="21"/>
      <c r="K16" s="117"/>
      <c r="L16" s="21"/>
      <c r="M16" s="21"/>
      <c r="N16" s="21"/>
    </row>
    <row r="17" spans="1:14" x14ac:dyDescent="0.25">
      <c r="A17" s="21"/>
      <c r="B17" s="21"/>
      <c r="C17" s="90"/>
      <c r="D17" s="90" t="s">
        <v>97</v>
      </c>
      <c r="E17" s="21"/>
      <c r="F17" s="21"/>
      <c r="G17" s="21"/>
      <c r="H17" s="21"/>
      <c r="I17" s="21"/>
      <c r="J17" s="21"/>
      <c r="K17" s="117"/>
      <c r="L17" s="21"/>
      <c r="M17" s="21"/>
      <c r="N17" s="21"/>
    </row>
    <row r="18" spans="1:14" x14ac:dyDescent="0.25">
      <c r="A18" s="21"/>
      <c r="B18" s="21"/>
      <c r="C18" s="90" t="s">
        <v>94</v>
      </c>
      <c r="D18" s="90"/>
      <c r="E18" s="21"/>
      <c r="F18" s="21"/>
      <c r="G18" s="21"/>
      <c r="H18" s="21"/>
      <c r="I18" s="21"/>
      <c r="J18" s="21"/>
      <c r="K18" s="117"/>
      <c r="L18" s="21"/>
      <c r="M18" s="21"/>
      <c r="N18" s="21"/>
    </row>
    <row r="19" spans="1:14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117"/>
      <c r="L19" s="21"/>
      <c r="M19" s="21"/>
      <c r="N19" s="21"/>
    </row>
    <row r="20" spans="1:14" ht="15.5" x14ac:dyDescent="0.35">
      <c r="A20" s="21"/>
      <c r="B20" s="92" t="s">
        <v>45</v>
      </c>
      <c r="C20" s="21"/>
      <c r="D20" s="21"/>
      <c r="E20" s="21"/>
      <c r="F20" s="21"/>
      <c r="G20" s="21"/>
      <c r="H20" s="21"/>
      <c r="I20" s="21"/>
      <c r="J20" s="21"/>
      <c r="K20" s="117"/>
      <c r="L20" s="21"/>
      <c r="M20" s="21"/>
      <c r="N20" s="21"/>
    </row>
    <row r="21" spans="1:14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117"/>
      <c r="L21" s="21"/>
      <c r="M21" s="21"/>
      <c r="N21" s="21"/>
    </row>
    <row r="22" spans="1:14" ht="13" x14ac:dyDescent="0.3">
      <c r="A22" s="21"/>
      <c r="B22" s="21"/>
      <c r="C22" s="91" t="s">
        <v>42</v>
      </c>
      <c r="D22" s="21"/>
      <c r="E22" s="21"/>
      <c r="F22" s="21"/>
      <c r="G22" s="21"/>
      <c r="H22" s="21"/>
      <c r="I22" s="21"/>
      <c r="J22" s="21"/>
      <c r="K22" s="117"/>
      <c r="L22" s="21"/>
      <c r="M22" s="21"/>
      <c r="N22" s="21"/>
    </row>
    <row r="23" spans="1:14" ht="13" x14ac:dyDescent="0.3">
      <c r="A23" s="21"/>
      <c r="B23" s="21"/>
      <c r="C23" s="90" t="s">
        <v>85</v>
      </c>
      <c r="D23" s="21"/>
      <c r="E23" s="21"/>
      <c r="F23" s="21"/>
      <c r="G23" s="21"/>
      <c r="H23" s="21"/>
      <c r="I23" s="21"/>
      <c r="J23" s="21"/>
      <c r="K23" s="117"/>
      <c r="L23" s="21"/>
      <c r="M23" s="21"/>
      <c r="N23" s="21"/>
    </row>
    <row r="24" spans="1:14" x14ac:dyDescent="0.25">
      <c r="A24" s="21"/>
      <c r="B24" s="90"/>
      <c r="C24" s="21"/>
      <c r="D24" s="21"/>
      <c r="E24" s="21"/>
      <c r="F24" s="21"/>
      <c r="G24" s="21"/>
      <c r="H24" s="21"/>
      <c r="I24" s="21"/>
      <c r="J24" s="21"/>
      <c r="K24" s="117"/>
      <c r="L24" s="21"/>
      <c r="M24" s="21"/>
      <c r="N24" s="21"/>
    </row>
    <row r="25" spans="1:14" ht="13" x14ac:dyDescent="0.3">
      <c r="A25" s="21"/>
      <c r="B25" s="21"/>
      <c r="C25" s="90" t="s">
        <v>41</v>
      </c>
      <c r="D25" s="21"/>
      <c r="E25" s="21"/>
      <c r="F25" s="21"/>
      <c r="G25" s="21"/>
      <c r="H25" s="21"/>
      <c r="I25" s="21"/>
      <c r="J25" s="21"/>
      <c r="K25" s="117"/>
      <c r="L25" s="21"/>
      <c r="M25" s="21"/>
      <c r="N25" s="21"/>
    </row>
    <row r="26" spans="1:14" x14ac:dyDescent="0.25">
      <c r="A26" s="21"/>
      <c r="B26" s="21"/>
      <c r="C26" s="21"/>
      <c r="D26" s="90" t="s">
        <v>18</v>
      </c>
      <c r="E26" s="21"/>
      <c r="F26" s="21"/>
      <c r="G26" s="21"/>
      <c r="H26" s="21"/>
      <c r="I26" s="21"/>
      <c r="J26" s="21"/>
      <c r="K26" s="117"/>
      <c r="L26" s="21"/>
      <c r="M26" s="21"/>
      <c r="N26" s="21"/>
    </row>
    <row r="27" spans="1:14" x14ac:dyDescent="0.25">
      <c r="A27" s="21"/>
      <c r="B27" s="21"/>
      <c r="C27" s="21"/>
      <c r="D27" s="90" t="s">
        <v>17</v>
      </c>
      <c r="E27" s="21"/>
      <c r="F27" s="21"/>
      <c r="G27" s="21"/>
      <c r="H27" s="21"/>
      <c r="I27" s="21"/>
      <c r="J27" s="21"/>
      <c r="K27" s="117"/>
      <c r="L27" s="21"/>
      <c r="M27" s="21"/>
      <c r="N27" s="21"/>
    </row>
    <row r="28" spans="1:14" x14ac:dyDescent="0.25">
      <c r="A28" s="21"/>
      <c r="B28" s="21"/>
      <c r="C28" s="21"/>
      <c r="D28" s="21"/>
      <c r="E28" s="90" t="s">
        <v>86</v>
      </c>
      <c r="F28" s="21"/>
      <c r="G28" s="21"/>
      <c r="H28" s="21"/>
      <c r="I28" s="21"/>
      <c r="J28" s="21"/>
      <c r="K28" s="117"/>
      <c r="L28" s="21"/>
      <c r="M28" s="21"/>
      <c r="N28" s="21"/>
    </row>
    <row r="29" spans="1:14" x14ac:dyDescent="0.25">
      <c r="A29" s="21"/>
      <c r="B29" s="21"/>
      <c r="C29" s="21"/>
      <c r="D29" s="21"/>
      <c r="E29" s="90"/>
      <c r="F29" s="90" t="s">
        <v>51</v>
      </c>
      <c r="G29" s="21"/>
      <c r="H29" s="21"/>
      <c r="I29" s="21"/>
      <c r="J29" s="21"/>
      <c r="K29" s="117"/>
      <c r="L29" s="21"/>
      <c r="M29" s="21"/>
      <c r="N29" s="21"/>
    </row>
    <row r="30" spans="1:14" x14ac:dyDescent="0.25">
      <c r="A30" s="21"/>
      <c r="B30" s="21"/>
      <c r="C30" s="21"/>
      <c r="D30" s="21"/>
      <c r="E30" s="90" t="s">
        <v>43</v>
      </c>
      <c r="F30" s="21"/>
      <c r="G30" s="21"/>
      <c r="H30" s="21"/>
      <c r="I30" s="21"/>
      <c r="J30" s="21"/>
      <c r="K30" s="117"/>
      <c r="L30" s="21"/>
      <c r="M30" s="21"/>
      <c r="N30" s="21"/>
    </row>
    <row r="31" spans="1:14" x14ac:dyDescent="0.25">
      <c r="A31" s="21"/>
      <c r="B31" s="21"/>
      <c r="C31" s="21"/>
      <c r="D31" s="21"/>
      <c r="E31" s="21"/>
      <c r="F31" s="90" t="s">
        <v>44</v>
      </c>
      <c r="G31" s="21"/>
      <c r="H31" s="21"/>
      <c r="I31" s="21"/>
      <c r="J31" s="21"/>
      <c r="K31" s="117"/>
      <c r="L31" s="21"/>
      <c r="M31" s="21"/>
      <c r="N31" s="21"/>
    </row>
    <row r="32" spans="1:14" x14ac:dyDescent="0.25">
      <c r="A32" s="21"/>
      <c r="B32" s="21"/>
      <c r="C32" s="21"/>
      <c r="D32" s="21"/>
      <c r="E32" s="21"/>
      <c r="F32" s="90" t="s">
        <v>87</v>
      </c>
      <c r="G32" s="21"/>
      <c r="H32" s="21"/>
      <c r="I32" s="21"/>
      <c r="J32" s="21"/>
      <c r="K32" s="117"/>
      <c r="L32" s="21"/>
      <c r="M32" s="21"/>
      <c r="N32" s="21"/>
    </row>
    <row r="33" spans="1:14" x14ac:dyDescent="0.25">
      <c r="A33" s="21"/>
      <c r="B33" s="21"/>
      <c r="C33" s="21"/>
      <c r="D33" s="21"/>
      <c r="E33" s="21"/>
      <c r="F33" s="90"/>
      <c r="G33" s="21"/>
      <c r="H33" s="21"/>
      <c r="I33" s="21"/>
      <c r="J33" s="21"/>
      <c r="K33" s="117"/>
      <c r="L33" s="21"/>
      <c r="M33" s="21"/>
      <c r="N33" s="21"/>
    </row>
    <row r="34" spans="1:14" ht="15.5" x14ac:dyDescent="0.35">
      <c r="A34" s="21"/>
      <c r="B34" s="92" t="s">
        <v>46</v>
      </c>
      <c r="C34" s="21"/>
      <c r="D34" s="21"/>
      <c r="E34" s="21"/>
      <c r="F34" s="21"/>
      <c r="G34" s="21"/>
      <c r="H34" s="21"/>
      <c r="I34" s="21"/>
      <c r="J34" s="21"/>
      <c r="K34" s="117"/>
      <c r="L34" s="21"/>
      <c r="M34" s="21"/>
      <c r="N34" s="21"/>
    </row>
    <row r="35" spans="1:14" ht="15.5" x14ac:dyDescent="0.35">
      <c r="A35" s="21"/>
      <c r="B35" s="92"/>
      <c r="C35" s="21"/>
      <c r="D35" s="21"/>
      <c r="E35" s="21"/>
      <c r="F35" s="21"/>
      <c r="G35" s="21"/>
      <c r="H35" s="21"/>
      <c r="I35" s="21"/>
      <c r="J35" s="21"/>
      <c r="K35" s="117"/>
      <c r="L35" s="21"/>
      <c r="M35" s="21"/>
      <c r="N35" s="21"/>
    </row>
    <row r="36" spans="1:14" ht="15.5" x14ac:dyDescent="0.35">
      <c r="A36" s="21"/>
      <c r="B36" s="92"/>
      <c r="C36" s="90" t="s">
        <v>47</v>
      </c>
      <c r="D36" s="21"/>
      <c r="E36" s="21"/>
      <c r="F36" s="21"/>
      <c r="G36" s="21"/>
      <c r="H36" s="21"/>
      <c r="I36" s="21"/>
      <c r="J36" s="21"/>
      <c r="K36" s="117"/>
      <c r="L36" s="21"/>
      <c r="M36" s="21"/>
      <c r="N36" s="21"/>
    </row>
    <row r="37" spans="1:14" ht="15.5" x14ac:dyDescent="0.35">
      <c r="A37" s="21"/>
      <c r="B37" s="92"/>
      <c r="C37" s="90" t="s">
        <v>48</v>
      </c>
      <c r="D37" s="21"/>
      <c r="E37" s="21"/>
      <c r="F37" s="21"/>
      <c r="G37" s="21"/>
      <c r="H37" s="21"/>
      <c r="I37" s="21"/>
      <c r="J37" s="21"/>
      <c r="K37" s="117"/>
      <c r="L37" s="21"/>
      <c r="M37" s="21"/>
      <c r="N37" s="21"/>
    </row>
    <row r="38" spans="1:14" ht="15.5" x14ac:dyDescent="0.35">
      <c r="A38" s="21"/>
      <c r="B38" s="92"/>
      <c r="C38" s="90" t="s">
        <v>98</v>
      </c>
      <c r="D38" s="21"/>
      <c r="E38" s="21"/>
      <c r="F38" s="21"/>
      <c r="G38" s="21"/>
      <c r="H38" s="21"/>
      <c r="I38" s="21"/>
      <c r="J38" s="21"/>
      <c r="K38" s="117"/>
      <c r="L38" s="21"/>
      <c r="M38" s="21"/>
      <c r="N38" s="21"/>
    </row>
    <row r="39" spans="1:14" ht="15.5" x14ac:dyDescent="0.35">
      <c r="A39" s="21"/>
      <c r="B39" s="92"/>
      <c r="C39" s="21"/>
      <c r="D39" s="21"/>
      <c r="E39" s="21"/>
      <c r="F39" s="21"/>
      <c r="G39" s="21"/>
      <c r="H39" s="21"/>
      <c r="I39" s="21"/>
      <c r="J39" s="21"/>
      <c r="K39" s="117"/>
      <c r="L39" s="21"/>
      <c r="M39" s="21"/>
      <c r="N39" s="21"/>
    </row>
    <row r="40" spans="1:14" ht="15.5" x14ac:dyDescent="0.35">
      <c r="A40" s="21"/>
      <c r="B40" s="92" t="s">
        <v>99</v>
      </c>
      <c r="C40" s="21"/>
      <c r="D40" s="21"/>
      <c r="E40" s="21"/>
      <c r="F40" s="21"/>
      <c r="G40" s="21"/>
      <c r="H40" s="21"/>
      <c r="I40" s="21"/>
      <c r="J40" s="21"/>
      <c r="K40" s="117"/>
      <c r="L40" s="21"/>
      <c r="M40" s="21"/>
      <c r="N40" s="21"/>
    </row>
    <row r="41" spans="1:14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117"/>
      <c r="L41" s="21"/>
      <c r="M41" s="21"/>
      <c r="N41" s="21"/>
    </row>
    <row r="42" spans="1:14" ht="13" x14ac:dyDescent="0.3">
      <c r="A42" s="21"/>
      <c r="B42" s="21"/>
      <c r="C42" s="90" t="s">
        <v>72</v>
      </c>
      <c r="D42" s="21"/>
      <c r="E42" s="21"/>
      <c r="F42" s="21"/>
      <c r="G42" s="21"/>
      <c r="H42" s="21"/>
      <c r="I42" s="21"/>
      <c r="J42" s="21"/>
      <c r="K42" s="117"/>
      <c r="L42" s="21"/>
      <c r="M42" s="21"/>
      <c r="N42" s="21"/>
    </row>
    <row r="43" spans="1:14" x14ac:dyDescent="0.25">
      <c r="A43" s="21"/>
      <c r="B43" s="21"/>
      <c r="C43" s="90"/>
      <c r="D43" s="90" t="s">
        <v>52</v>
      </c>
      <c r="E43" s="21"/>
      <c r="F43" s="21"/>
      <c r="G43" s="21"/>
      <c r="H43" s="21"/>
      <c r="I43" s="21"/>
      <c r="J43" s="21"/>
      <c r="K43" s="117"/>
      <c r="L43" s="21"/>
      <c r="M43" s="21"/>
      <c r="N43" s="21"/>
    </row>
    <row r="44" spans="1:14" x14ac:dyDescent="0.25">
      <c r="A44" s="21"/>
      <c r="B44" s="90"/>
      <c r="C44" s="21"/>
      <c r="D44" s="90" t="s">
        <v>19</v>
      </c>
      <c r="E44" s="21"/>
      <c r="F44" s="21"/>
      <c r="G44" s="21"/>
      <c r="H44" s="21"/>
      <c r="I44" s="21"/>
      <c r="J44" s="21"/>
      <c r="K44" s="117"/>
      <c r="L44" s="21"/>
      <c r="M44" s="21"/>
      <c r="N44" s="21"/>
    </row>
    <row r="45" spans="1:14" x14ac:dyDescent="0.25">
      <c r="A45" s="21"/>
      <c r="B45" s="90"/>
      <c r="C45" s="90"/>
      <c r="D45" s="21"/>
      <c r="E45" s="21"/>
      <c r="F45" s="21"/>
      <c r="G45" s="21"/>
      <c r="H45" s="21"/>
      <c r="I45" s="21"/>
      <c r="J45" s="21"/>
      <c r="K45" s="117"/>
      <c r="L45" s="21"/>
      <c r="M45" s="21"/>
      <c r="N45" s="21"/>
    </row>
    <row r="46" spans="1:14" ht="15.5" x14ac:dyDescent="0.35">
      <c r="A46" s="21"/>
      <c r="B46" s="92" t="s">
        <v>73</v>
      </c>
      <c r="C46" s="90"/>
      <c r="D46" s="21"/>
      <c r="E46" s="21"/>
      <c r="F46" s="21"/>
      <c r="G46" s="21"/>
      <c r="H46" s="21"/>
      <c r="I46" s="21"/>
      <c r="J46" s="21"/>
      <c r="K46" s="117"/>
      <c r="L46" s="21"/>
      <c r="M46" s="21"/>
      <c r="N46" s="21"/>
    </row>
    <row r="47" spans="1:14" x14ac:dyDescent="0.25">
      <c r="A47" s="21"/>
      <c r="B47" s="90"/>
      <c r="C47" s="21"/>
      <c r="D47" s="21"/>
      <c r="E47" s="21"/>
      <c r="F47" s="21"/>
      <c r="G47" s="21"/>
      <c r="H47" s="21"/>
      <c r="I47" s="21"/>
      <c r="J47" s="21"/>
      <c r="K47" s="117"/>
      <c r="L47" s="21"/>
      <c r="M47" s="21"/>
      <c r="N47" s="21"/>
    </row>
    <row r="48" spans="1:14" ht="13" x14ac:dyDescent="0.3">
      <c r="A48" s="21"/>
      <c r="B48" s="90"/>
      <c r="C48" s="90" t="s">
        <v>100</v>
      </c>
      <c r="D48" s="21"/>
      <c r="E48" s="21"/>
      <c r="F48" s="21"/>
      <c r="G48" s="21"/>
      <c r="H48" s="21"/>
      <c r="I48" s="21"/>
      <c r="J48" s="21"/>
      <c r="K48" s="117"/>
      <c r="L48" s="21"/>
      <c r="M48" s="21"/>
      <c r="N48" s="21"/>
    </row>
    <row r="49" spans="1:14" ht="13" x14ac:dyDescent="0.3">
      <c r="A49" s="21"/>
      <c r="B49" s="90"/>
      <c r="C49" s="90" t="s">
        <v>101</v>
      </c>
      <c r="D49" s="21"/>
      <c r="E49" s="21"/>
      <c r="F49" s="21"/>
      <c r="G49" s="21"/>
      <c r="H49" s="21"/>
      <c r="I49" s="21"/>
      <c r="J49" s="21"/>
      <c r="K49" s="117"/>
      <c r="L49" s="21"/>
      <c r="M49" s="21"/>
      <c r="N49" s="21"/>
    </row>
    <row r="50" spans="1:14" ht="13" x14ac:dyDescent="0.3">
      <c r="A50" s="21"/>
      <c r="B50" s="21"/>
      <c r="C50" s="21"/>
      <c r="D50" s="90" t="s">
        <v>88</v>
      </c>
      <c r="E50" s="21"/>
      <c r="F50" s="21"/>
      <c r="G50" s="21"/>
      <c r="H50" s="21"/>
      <c r="I50" s="21"/>
      <c r="J50" s="21"/>
      <c r="K50" s="117"/>
      <c r="L50" s="21"/>
      <c r="M50" s="21"/>
      <c r="N50" s="21"/>
    </row>
    <row r="51" spans="1:14" x14ac:dyDescent="0.25">
      <c r="A51" s="21"/>
      <c r="B51" s="21"/>
      <c r="D51" s="90" t="s">
        <v>102</v>
      </c>
      <c r="E51" s="21"/>
      <c r="F51" s="21"/>
      <c r="G51" s="21"/>
      <c r="H51" s="21"/>
      <c r="I51" s="21"/>
      <c r="J51" s="21"/>
      <c r="K51" s="117"/>
      <c r="L51" s="21"/>
      <c r="M51" s="21"/>
      <c r="N51" s="21"/>
    </row>
    <row r="52" spans="1:14" x14ac:dyDescent="0.25">
      <c r="A52" s="21"/>
      <c r="B52" s="21"/>
      <c r="C52" s="21"/>
      <c r="D52" s="90"/>
      <c r="E52" s="21"/>
      <c r="F52" s="21"/>
      <c r="G52" s="21"/>
      <c r="H52" s="21"/>
      <c r="I52" s="21"/>
      <c r="J52" s="21"/>
      <c r="K52" s="117"/>
      <c r="L52" s="21"/>
      <c r="M52" s="21"/>
      <c r="N52" s="21"/>
    </row>
    <row r="53" spans="1:14" ht="13" thickBot="1" x14ac:dyDescent="0.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8"/>
    </row>
    <row r="54" spans="1:14" ht="13" thickTop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4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4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4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4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229"/>
  <sheetViews>
    <sheetView tabSelected="1" zoomScale="64" zoomScaleNormal="64" workbookViewId="0">
      <pane xSplit="20" ySplit="7" topLeftCell="U8" activePane="bottomRight" state="frozen"/>
      <selection pane="topRight" activeCell="O1" sqref="O1"/>
      <selection pane="bottomLeft" activeCell="A7" sqref="A7"/>
      <selection pane="bottomRight" activeCell="L80" sqref="L80"/>
    </sheetView>
  </sheetViews>
  <sheetFormatPr defaultColWidth="8.81640625" defaultRowHeight="12.5" x14ac:dyDescent="0.25"/>
  <cols>
    <col min="1" max="1" width="2.36328125" style="21" customWidth="1"/>
    <col min="2" max="2" width="2" customWidth="1"/>
    <col min="3" max="3" width="10" style="13" customWidth="1"/>
    <col min="4" max="4" width="0.81640625" style="13" customWidth="1"/>
    <col min="5" max="5" width="11.1796875" customWidth="1"/>
    <col min="6" max="6" width="10.1796875" customWidth="1"/>
    <col min="7" max="7" width="11.36328125" hidden="1" customWidth="1"/>
    <col min="8" max="8" width="0.6328125" customWidth="1"/>
    <col min="9" max="9" width="10" customWidth="1"/>
    <col min="10" max="10" width="10.453125" hidden="1" customWidth="1"/>
    <col min="11" max="11" width="0.453125" customWidth="1"/>
    <col min="12" max="12" width="7" customWidth="1"/>
    <col min="13" max="17" width="1.6328125" customWidth="1"/>
    <col min="18" max="18" width="25.81640625" customWidth="1"/>
    <col min="19" max="19" width="24.1796875" customWidth="1"/>
    <col min="20" max="20" width="0.1796875" style="51" customWidth="1"/>
    <col min="21" max="21" width="5.6328125" style="51" customWidth="1"/>
    <col min="22" max="35" width="5.6328125" customWidth="1"/>
    <col min="37" max="37" width="0.81640625" style="13" customWidth="1"/>
    <col min="38" max="38" width="2.1796875" customWidth="1"/>
  </cols>
  <sheetData>
    <row r="1" spans="1:39" ht="13.5" thickTop="1" thickBot="1" x14ac:dyDescent="0.3">
      <c r="B1" s="30"/>
      <c r="C1" s="29"/>
      <c r="D1" s="29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52"/>
      <c r="U1" s="52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29"/>
      <c r="AL1" s="89"/>
      <c r="AM1" s="27"/>
    </row>
    <row r="2" spans="1:39" ht="13.5" thickTop="1" thickBot="1" x14ac:dyDescent="0.3">
      <c r="B2" s="170"/>
      <c r="C2" s="195"/>
      <c r="D2" s="195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7"/>
      <c r="U2" s="197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5"/>
      <c r="AL2" s="168"/>
      <c r="AM2" s="27"/>
    </row>
    <row r="3" spans="1:39" ht="15" thickTop="1" thickBot="1" x14ac:dyDescent="0.35">
      <c r="B3" s="201"/>
      <c r="C3" s="191"/>
      <c r="D3" s="191"/>
      <c r="E3" s="192"/>
      <c r="F3" s="193" t="s">
        <v>61</v>
      </c>
      <c r="G3" s="192"/>
      <c r="H3" s="192"/>
      <c r="I3" s="192"/>
      <c r="J3" s="192"/>
      <c r="K3" s="194"/>
      <c r="L3" s="119"/>
      <c r="M3" s="120"/>
      <c r="N3" s="120"/>
      <c r="O3" s="120"/>
      <c r="P3" s="120"/>
      <c r="Q3" s="120"/>
      <c r="R3" s="120"/>
      <c r="S3" s="395" t="s">
        <v>13</v>
      </c>
      <c r="T3" s="396"/>
      <c r="U3" s="122">
        <f t="shared" ref="U3:AH3" si="0">$I149/14</f>
        <v>10.5</v>
      </c>
      <c r="V3" s="122">
        <f t="shared" si="0"/>
        <v>10.5</v>
      </c>
      <c r="W3" s="122">
        <f t="shared" si="0"/>
        <v>10.5</v>
      </c>
      <c r="X3" s="122">
        <f t="shared" si="0"/>
        <v>10.5</v>
      </c>
      <c r="Y3" s="122">
        <f t="shared" si="0"/>
        <v>10.5</v>
      </c>
      <c r="Z3" s="122">
        <f t="shared" si="0"/>
        <v>10.5</v>
      </c>
      <c r="AA3" s="122">
        <f t="shared" si="0"/>
        <v>10.5</v>
      </c>
      <c r="AB3" s="122">
        <f t="shared" si="0"/>
        <v>10.5</v>
      </c>
      <c r="AC3" s="122">
        <f t="shared" si="0"/>
        <v>10.5</v>
      </c>
      <c r="AD3" s="122">
        <f t="shared" si="0"/>
        <v>10.5</v>
      </c>
      <c r="AE3" s="122">
        <f t="shared" si="0"/>
        <v>10.5</v>
      </c>
      <c r="AF3" s="122">
        <f t="shared" si="0"/>
        <v>10.5</v>
      </c>
      <c r="AG3" s="122">
        <f t="shared" si="0"/>
        <v>10.5</v>
      </c>
      <c r="AH3" s="122">
        <f t="shared" si="0"/>
        <v>10.5</v>
      </c>
      <c r="AI3" s="121"/>
      <c r="AJ3" s="300">
        <f>SUM(U3:AI3)</f>
        <v>147</v>
      </c>
      <c r="AK3" s="187"/>
      <c r="AL3" s="163"/>
    </row>
    <row r="4" spans="1:39" ht="13" x14ac:dyDescent="0.3">
      <c r="B4" s="201"/>
      <c r="C4" s="198" t="s">
        <v>116</v>
      </c>
      <c r="D4" s="259"/>
      <c r="E4" s="276" t="s">
        <v>111</v>
      </c>
      <c r="F4" s="277" t="s">
        <v>20</v>
      </c>
      <c r="G4" s="123" t="s">
        <v>15</v>
      </c>
      <c r="H4" s="123"/>
      <c r="I4" s="123"/>
      <c r="J4" s="123"/>
      <c r="K4" s="124"/>
      <c r="L4" s="53"/>
      <c r="M4" s="73"/>
      <c r="N4" s="73"/>
      <c r="O4" s="73"/>
      <c r="P4" s="73"/>
      <c r="Q4" s="73"/>
      <c r="R4" s="73"/>
      <c r="S4" s="397" t="s">
        <v>11</v>
      </c>
      <c r="T4" s="398"/>
      <c r="U4" s="5">
        <f>U3</f>
        <v>10.5</v>
      </c>
      <c r="V4" s="5">
        <f>SUM(U4,V3)</f>
        <v>21</v>
      </c>
      <c r="W4" s="5">
        <f>SUM(V4,W3)</f>
        <v>31.5</v>
      </c>
      <c r="X4" s="5">
        <f t="shared" ref="X4:AH4" si="1">SUM(W4,X3)</f>
        <v>42</v>
      </c>
      <c r="Y4" s="5">
        <f t="shared" si="1"/>
        <v>52.5</v>
      </c>
      <c r="Z4" s="5">
        <f t="shared" si="1"/>
        <v>63</v>
      </c>
      <c r="AA4" s="5">
        <f t="shared" si="1"/>
        <v>73.5</v>
      </c>
      <c r="AB4" s="5">
        <f t="shared" si="1"/>
        <v>84</v>
      </c>
      <c r="AC4" s="5">
        <f t="shared" si="1"/>
        <v>94.5</v>
      </c>
      <c r="AD4" s="5">
        <f t="shared" si="1"/>
        <v>105</v>
      </c>
      <c r="AE4" s="5">
        <f t="shared" si="1"/>
        <v>115.5</v>
      </c>
      <c r="AF4" s="5">
        <f t="shared" si="1"/>
        <v>126</v>
      </c>
      <c r="AG4" s="5">
        <f t="shared" si="1"/>
        <v>136.5</v>
      </c>
      <c r="AH4" s="5">
        <f t="shared" si="1"/>
        <v>147</v>
      </c>
      <c r="AI4" s="4"/>
      <c r="AJ4" s="6"/>
      <c r="AK4" s="187"/>
      <c r="AL4" s="163"/>
    </row>
    <row r="5" spans="1:39" ht="14.5" thickBot="1" x14ac:dyDescent="0.35">
      <c r="B5" s="201"/>
      <c r="C5" s="199" t="s">
        <v>5</v>
      </c>
      <c r="D5" s="260"/>
      <c r="E5" s="399" t="s">
        <v>176</v>
      </c>
      <c r="F5" s="400"/>
      <c r="G5" s="400"/>
      <c r="H5" s="400"/>
      <c r="I5" s="400"/>
      <c r="J5" s="400"/>
      <c r="K5" s="401"/>
      <c r="L5" s="180"/>
      <c r="M5" s="181"/>
      <c r="N5" s="181"/>
      <c r="O5" s="181"/>
      <c r="P5" s="181"/>
      <c r="Q5" s="181"/>
      <c r="R5" s="181"/>
      <c r="S5" s="182" t="s">
        <v>14</v>
      </c>
      <c r="T5" s="183">
        <f>I149</f>
        <v>147</v>
      </c>
      <c r="U5" s="184">
        <f t="shared" ref="U5:AH5" si="2">T5-U3</f>
        <v>136.5</v>
      </c>
      <c r="V5" s="184">
        <f t="shared" si="2"/>
        <v>126</v>
      </c>
      <c r="W5" s="184">
        <f t="shared" si="2"/>
        <v>115.5</v>
      </c>
      <c r="X5" s="184">
        <f t="shared" si="2"/>
        <v>105</v>
      </c>
      <c r="Y5" s="184">
        <f t="shared" si="2"/>
        <v>94.5</v>
      </c>
      <c r="Z5" s="184">
        <f t="shared" si="2"/>
        <v>84</v>
      </c>
      <c r="AA5" s="184">
        <f t="shared" si="2"/>
        <v>73.5</v>
      </c>
      <c r="AB5" s="184">
        <f t="shared" si="2"/>
        <v>63</v>
      </c>
      <c r="AC5" s="184">
        <f t="shared" si="2"/>
        <v>52.5</v>
      </c>
      <c r="AD5" s="184">
        <f t="shared" si="2"/>
        <v>42</v>
      </c>
      <c r="AE5" s="184">
        <f t="shared" si="2"/>
        <v>31.5</v>
      </c>
      <c r="AF5" s="184">
        <f t="shared" si="2"/>
        <v>21</v>
      </c>
      <c r="AG5" s="184">
        <f t="shared" si="2"/>
        <v>10.5</v>
      </c>
      <c r="AH5" s="184">
        <f t="shared" si="2"/>
        <v>0</v>
      </c>
      <c r="AI5" s="184"/>
      <c r="AJ5" s="11"/>
      <c r="AK5" s="187"/>
      <c r="AL5" s="163"/>
    </row>
    <row r="6" spans="1:39" ht="13.5" customHeight="1" thickBot="1" x14ac:dyDescent="0.35">
      <c r="B6" s="201"/>
      <c r="C6" s="199" t="s">
        <v>6</v>
      </c>
      <c r="D6" s="261"/>
      <c r="E6" s="409" t="s">
        <v>7</v>
      </c>
      <c r="F6" s="410"/>
      <c r="G6" s="410"/>
      <c r="H6" s="264"/>
      <c r="I6" s="407" t="s">
        <v>16</v>
      </c>
      <c r="J6" s="408"/>
      <c r="K6" s="259"/>
      <c r="L6" s="411" t="s">
        <v>12</v>
      </c>
      <c r="M6" s="412"/>
      <c r="N6" s="412"/>
      <c r="O6" s="412"/>
      <c r="P6" s="412"/>
      <c r="Q6" s="412"/>
      <c r="R6" s="412"/>
      <c r="S6" s="413"/>
      <c r="T6" s="278"/>
      <c r="U6" s="402" t="s">
        <v>71</v>
      </c>
      <c r="V6" s="403"/>
      <c r="W6" s="403"/>
      <c r="X6" s="403"/>
      <c r="Y6" s="403"/>
      <c r="Z6" s="403"/>
      <c r="AA6" s="403"/>
      <c r="AB6" s="403"/>
      <c r="AC6" s="403"/>
      <c r="AD6" s="403"/>
      <c r="AE6" s="403"/>
      <c r="AF6" s="403"/>
      <c r="AG6" s="403"/>
      <c r="AH6" s="403"/>
      <c r="AI6" s="403"/>
      <c r="AJ6" s="404"/>
      <c r="AK6" s="188"/>
      <c r="AL6" s="163"/>
    </row>
    <row r="7" spans="1:39" s="3" customFormat="1" ht="39.5" thickBot="1" x14ac:dyDescent="0.35">
      <c r="A7" s="55"/>
      <c r="B7" s="202"/>
      <c r="C7" s="299" t="s">
        <v>4</v>
      </c>
      <c r="D7" s="262"/>
      <c r="E7" s="283" t="s">
        <v>28</v>
      </c>
      <c r="F7" s="108" t="s">
        <v>27</v>
      </c>
      <c r="G7" s="109" t="s">
        <v>2</v>
      </c>
      <c r="H7" s="265"/>
      <c r="I7" s="292" t="s">
        <v>23</v>
      </c>
      <c r="J7" s="17" t="s">
        <v>3</v>
      </c>
      <c r="K7" s="261"/>
      <c r="L7" s="185" t="s">
        <v>0</v>
      </c>
      <c r="M7" s="186"/>
      <c r="N7" s="405" t="s">
        <v>112</v>
      </c>
      <c r="O7" s="406"/>
      <c r="P7" s="406"/>
      <c r="Q7" s="406"/>
      <c r="R7" s="406"/>
      <c r="S7" s="271" t="s">
        <v>113</v>
      </c>
      <c r="T7" s="279"/>
      <c r="U7" s="77">
        <v>43126</v>
      </c>
      <c r="V7" s="77">
        <f t="shared" ref="V7:AH7" si="3">U7+7</f>
        <v>43133</v>
      </c>
      <c r="W7" s="77">
        <f t="shared" si="3"/>
        <v>43140</v>
      </c>
      <c r="X7" s="77">
        <f t="shared" si="3"/>
        <v>43147</v>
      </c>
      <c r="Y7" s="77">
        <f t="shared" si="3"/>
        <v>43154</v>
      </c>
      <c r="Z7" s="77">
        <f t="shared" si="3"/>
        <v>43161</v>
      </c>
      <c r="AA7" s="77">
        <f t="shared" si="3"/>
        <v>43168</v>
      </c>
      <c r="AB7" s="77">
        <f t="shared" si="3"/>
        <v>43175</v>
      </c>
      <c r="AC7" s="77">
        <f t="shared" si="3"/>
        <v>43182</v>
      </c>
      <c r="AD7" s="77">
        <f t="shared" si="3"/>
        <v>43189</v>
      </c>
      <c r="AE7" s="77">
        <f t="shared" si="3"/>
        <v>43196</v>
      </c>
      <c r="AF7" s="77">
        <f t="shared" si="3"/>
        <v>43203</v>
      </c>
      <c r="AG7" s="77">
        <f t="shared" si="3"/>
        <v>43210</v>
      </c>
      <c r="AH7" s="77">
        <f t="shared" si="3"/>
        <v>43217</v>
      </c>
      <c r="AI7" s="58" t="s">
        <v>63</v>
      </c>
      <c r="AJ7" s="293" t="s">
        <v>55</v>
      </c>
      <c r="AK7" s="189"/>
      <c r="AL7" s="169"/>
    </row>
    <row r="8" spans="1:39" s="3" customFormat="1" ht="6" customHeight="1" thickBot="1" x14ac:dyDescent="0.35">
      <c r="A8" s="55"/>
      <c r="B8" s="202"/>
      <c r="C8" s="284"/>
      <c r="D8" s="262"/>
      <c r="E8" s="285"/>
      <c r="F8" s="285"/>
      <c r="G8" s="56"/>
      <c r="H8" s="266"/>
      <c r="I8" s="286"/>
      <c r="J8" s="57"/>
      <c r="K8" s="261"/>
      <c r="L8" s="287"/>
      <c r="M8" s="288"/>
      <c r="N8" s="288"/>
      <c r="O8" s="288"/>
      <c r="P8" s="288"/>
      <c r="Q8" s="288"/>
      <c r="R8" s="288"/>
      <c r="S8" s="289"/>
      <c r="T8" s="279"/>
      <c r="U8" s="290"/>
      <c r="V8" s="291"/>
      <c r="W8" s="291"/>
      <c r="X8" s="291"/>
      <c r="Y8" s="291"/>
      <c r="Z8" s="291"/>
      <c r="AA8" s="291"/>
      <c r="AB8" s="291"/>
      <c r="AC8" s="291"/>
      <c r="AD8" s="291"/>
      <c r="AE8" s="291"/>
      <c r="AF8" s="291"/>
      <c r="AG8" s="291"/>
      <c r="AH8" s="291"/>
      <c r="AI8" s="288"/>
      <c r="AJ8" s="289"/>
      <c r="AK8" s="189"/>
      <c r="AL8" s="169"/>
    </row>
    <row r="9" spans="1:39" ht="13" x14ac:dyDescent="0.3">
      <c r="B9" s="201"/>
      <c r="C9" s="76"/>
      <c r="D9" s="262"/>
      <c r="E9" s="76"/>
      <c r="F9" s="76"/>
      <c r="G9" s="16"/>
      <c r="H9" s="267"/>
      <c r="I9" s="76"/>
      <c r="J9" s="50"/>
      <c r="K9" s="262"/>
      <c r="L9" s="156">
        <v>10000</v>
      </c>
      <c r="M9" s="157" t="s">
        <v>62</v>
      </c>
      <c r="N9" s="126"/>
      <c r="O9" s="126"/>
      <c r="P9" s="126"/>
      <c r="Q9" s="126"/>
      <c r="R9" s="298"/>
      <c r="S9" s="200"/>
      <c r="T9" s="280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9"/>
      <c r="AJ9" s="160"/>
      <c r="AK9" s="189"/>
      <c r="AL9" s="163"/>
    </row>
    <row r="10" spans="1:39" ht="13" x14ac:dyDescent="0.3">
      <c r="B10" s="201"/>
      <c r="C10" s="76"/>
      <c r="D10" s="262"/>
      <c r="E10" s="76"/>
      <c r="F10" s="76"/>
      <c r="G10" s="16"/>
      <c r="H10" s="267"/>
      <c r="I10" s="76"/>
      <c r="J10" s="97"/>
      <c r="K10" s="262"/>
      <c r="L10" s="75">
        <v>11000</v>
      </c>
      <c r="M10" s="113"/>
      <c r="N10" s="103" t="s">
        <v>29</v>
      </c>
      <c r="O10" s="100"/>
      <c r="P10" s="100"/>
      <c r="Q10" s="100"/>
      <c r="R10" s="103"/>
      <c r="S10" s="104"/>
      <c r="T10" s="280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2"/>
      <c r="AJ10" s="10">
        <f t="shared" ref="AJ10:AJ15" si="4">SUM(T10:AI10)</f>
        <v>0</v>
      </c>
      <c r="AK10" s="189"/>
      <c r="AL10" s="163"/>
    </row>
    <row r="11" spans="1:39" ht="13" x14ac:dyDescent="0.3">
      <c r="B11" s="201"/>
      <c r="C11" s="199" t="str">
        <f>IF(F11=0,"Not Started",IF(E11=0,"Complete", "In Progress"))</f>
        <v>Complete</v>
      </c>
      <c r="D11" s="262"/>
      <c r="E11" s="14">
        <v>0</v>
      </c>
      <c r="F11" s="49">
        <f t="shared" ref="F11" si="5">AJ11</f>
        <v>2</v>
      </c>
      <c r="G11" s="16"/>
      <c r="H11" s="267"/>
      <c r="I11" s="15">
        <v>2</v>
      </c>
      <c r="J11" s="97"/>
      <c r="K11" s="262"/>
      <c r="L11" s="75">
        <v>11100</v>
      </c>
      <c r="M11" s="113"/>
      <c r="N11" s="99"/>
      <c r="O11" s="98" t="s">
        <v>21</v>
      </c>
      <c r="P11" s="98"/>
      <c r="Q11" s="98" t="s">
        <v>177</v>
      </c>
      <c r="R11" s="98"/>
      <c r="S11" s="104"/>
      <c r="T11" s="280"/>
      <c r="U11" s="79">
        <v>2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80"/>
      <c r="AJ11" s="10">
        <f t="shared" si="4"/>
        <v>2</v>
      </c>
      <c r="AK11" s="189"/>
      <c r="AL11" s="163"/>
    </row>
    <row r="12" spans="1:39" ht="13" x14ac:dyDescent="0.3">
      <c r="B12" s="201"/>
      <c r="C12" s="199" t="str">
        <f>IF(F12=0,"Not Started",IF(E12=0,"Complete", "In Progress"))</f>
        <v>Complete</v>
      </c>
      <c r="D12" s="262"/>
      <c r="E12" s="14">
        <v>0</v>
      </c>
      <c r="F12" s="49">
        <v>1.5</v>
      </c>
      <c r="G12" s="16"/>
      <c r="H12" s="267"/>
      <c r="I12" s="15">
        <v>2</v>
      </c>
      <c r="J12" s="97"/>
      <c r="K12" s="262"/>
      <c r="L12" s="75">
        <v>11200</v>
      </c>
      <c r="M12" s="113"/>
      <c r="N12" s="99"/>
      <c r="O12" s="98" t="s">
        <v>22</v>
      </c>
      <c r="P12" s="98"/>
      <c r="Q12" s="98"/>
      <c r="R12" s="98"/>
      <c r="S12" s="102"/>
      <c r="T12" s="280"/>
      <c r="U12" s="79">
        <v>1</v>
      </c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80"/>
      <c r="AJ12" s="10">
        <f t="shared" si="4"/>
        <v>1</v>
      </c>
      <c r="AK12" s="189"/>
      <c r="AL12" s="163"/>
    </row>
    <row r="13" spans="1:39" ht="13" x14ac:dyDescent="0.3">
      <c r="B13" s="201"/>
      <c r="C13" s="199" t="str">
        <f>IF(F13=0,"Not Started",IF(E13=0,"Complete", "In Progress"))</f>
        <v>Complete</v>
      </c>
      <c r="D13" s="262"/>
      <c r="E13" s="14">
        <v>0</v>
      </c>
      <c r="F13" s="49">
        <f t="shared" ref="F13" si="6">AJ13</f>
        <v>1</v>
      </c>
      <c r="G13" s="16"/>
      <c r="H13" s="267"/>
      <c r="I13" s="15">
        <v>0.8</v>
      </c>
      <c r="J13" s="97"/>
      <c r="K13" s="262"/>
      <c r="L13" s="75">
        <v>11300</v>
      </c>
      <c r="M13" s="113"/>
      <c r="N13" s="99"/>
      <c r="O13" s="98" t="s">
        <v>25</v>
      </c>
      <c r="P13" s="98"/>
      <c r="Q13" s="98"/>
      <c r="R13" s="98" t="s">
        <v>178</v>
      </c>
      <c r="S13" s="102"/>
      <c r="T13" s="280"/>
      <c r="U13" s="79">
        <v>1</v>
      </c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80"/>
      <c r="AJ13" s="10">
        <f t="shared" si="4"/>
        <v>1</v>
      </c>
      <c r="AK13" s="189"/>
      <c r="AL13" s="163"/>
    </row>
    <row r="14" spans="1:39" ht="13" x14ac:dyDescent="0.3">
      <c r="B14" s="201"/>
      <c r="C14" s="199" t="str">
        <f>IF(F14=0,"Not Started",IF(E14=0,"Complete", "In Progress"))</f>
        <v>Complete</v>
      </c>
      <c r="D14" s="262"/>
      <c r="E14" s="14">
        <v>0</v>
      </c>
      <c r="F14" s="49">
        <f t="shared" ref="F14" si="7">AJ14</f>
        <v>0.8</v>
      </c>
      <c r="G14" s="16"/>
      <c r="H14" s="267"/>
      <c r="I14" s="15">
        <v>1</v>
      </c>
      <c r="J14" s="8"/>
      <c r="K14" s="262"/>
      <c r="L14" s="75">
        <v>11400</v>
      </c>
      <c r="M14" s="113"/>
      <c r="N14" s="99"/>
      <c r="O14" s="98" t="s">
        <v>26</v>
      </c>
      <c r="P14" s="98"/>
      <c r="Q14" s="98"/>
      <c r="R14" s="98"/>
      <c r="S14" s="104"/>
      <c r="T14" s="280"/>
      <c r="U14" s="79">
        <v>0.8</v>
      </c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80"/>
      <c r="AJ14" s="10">
        <f t="shared" si="4"/>
        <v>0.8</v>
      </c>
      <c r="AK14" s="189"/>
      <c r="AL14" s="163"/>
    </row>
    <row r="15" spans="1:39" ht="13" x14ac:dyDescent="0.3">
      <c r="B15" s="201"/>
      <c r="C15" s="199" t="str">
        <f>IF(F15=0,"Not Started",IF(E15=0,"Complete", "In Progress"))</f>
        <v>Complete</v>
      </c>
      <c r="D15" s="262"/>
      <c r="E15" s="14">
        <v>0</v>
      </c>
      <c r="F15" s="49">
        <v>0.5</v>
      </c>
      <c r="G15" s="16"/>
      <c r="H15" s="267"/>
      <c r="I15" s="15">
        <v>0.5</v>
      </c>
      <c r="J15" s="7"/>
      <c r="K15" s="262"/>
      <c r="L15" s="75">
        <v>11500</v>
      </c>
      <c r="M15" s="113"/>
      <c r="N15" s="99"/>
      <c r="O15" s="98" t="s">
        <v>24</v>
      </c>
      <c r="P15" s="98"/>
      <c r="Q15" s="98"/>
      <c r="R15" s="98"/>
      <c r="S15" s="104"/>
      <c r="T15" s="280"/>
      <c r="U15" s="79">
        <v>0.6</v>
      </c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80"/>
      <c r="AJ15" s="10">
        <f t="shared" si="4"/>
        <v>0.6</v>
      </c>
      <c r="AK15" s="189"/>
      <c r="AL15" s="163"/>
    </row>
    <row r="16" spans="1:39" ht="13" x14ac:dyDescent="0.3">
      <c r="B16" s="201"/>
      <c r="C16" s="76"/>
      <c r="D16" s="262"/>
      <c r="E16" s="76"/>
      <c r="F16" s="76"/>
      <c r="G16" s="16"/>
      <c r="H16" s="267"/>
      <c r="I16" s="76"/>
      <c r="J16" s="7"/>
      <c r="K16" s="262"/>
      <c r="L16" s="75">
        <v>12000</v>
      </c>
      <c r="M16" s="113"/>
      <c r="N16" s="103" t="s">
        <v>30</v>
      </c>
      <c r="O16" s="100"/>
      <c r="P16" s="100"/>
      <c r="Q16" s="100"/>
      <c r="R16" s="103"/>
      <c r="S16" s="104"/>
      <c r="T16" s="280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4"/>
      <c r="AJ16" s="160"/>
      <c r="AK16" s="189"/>
      <c r="AL16" s="163"/>
    </row>
    <row r="17" spans="2:38" ht="13" x14ac:dyDescent="0.3">
      <c r="B17" s="201"/>
      <c r="C17" s="199" t="str">
        <f>IF(F17=0,"Not Started",IF(E17=0,"Complete", "In Progress"))</f>
        <v>Complete</v>
      </c>
      <c r="D17" s="262"/>
      <c r="E17" s="14">
        <v>0</v>
      </c>
      <c r="F17" s="49">
        <f>AJ17</f>
        <v>2</v>
      </c>
      <c r="G17" s="16"/>
      <c r="H17" s="267"/>
      <c r="I17" s="15">
        <v>2</v>
      </c>
      <c r="J17" s="7"/>
      <c r="K17" s="262"/>
      <c r="L17" s="75">
        <v>12100</v>
      </c>
      <c r="M17" s="113"/>
      <c r="N17" s="99"/>
      <c r="O17" s="98" t="s">
        <v>21</v>
      </c>
      <c r="P17" s="98"/>
      <c r="Q17" s="98"/>
      <c r="R17" s="98"/>
      <c r="S17" s="104"/>
      <c r="T17" s="280"/>
      <c r="U17" s="79">
        <v>2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80"/>
      <c r="AJ17" s="10">
        <f>SUM(T17:AI17)</f>
        <v>2</v>
      </c>
      <c r="AK17" s="189"/>
      <c r="AL17" s="163"/>
    </row>
    <row r="18" spans="2:38" ht="13" x14ac:dyDescent="0.3">
      <c r="B18" s="201"/>
      <c r="C18" s="199" t="str">
        <f>IF(F18=0,"Not Started",IF(E18=0,"Complete", "In Progress"))</f>
        <v>Complete</v>
      </c>
      <c r="D18" s="262"/>
      <c r="E18" s="14">
        <v>0</v>
      </c>
      <c r="F18" s="49">
        <f>AJ18</f>
        <v>0.8</v>
      </c>
      <c r="G18" s="16"/>
      <c r="H18" s="267"/>
      <c r="I18" s="15">
        <v>1</v>
      </c>
      <c r="J18" s="7"/>
      <c r="K18" s="262"/>
      <c r="L18" s="75">
        <v>12200</v>
      </c>
      <c r="M18" s="113"/>
      <c r="N18" s="99"/>
      <c r="O18" s="98" t="s">
        <v>22</v>
      </c>
      <c r="P18" s="98"/>
      <c r="Q18" s="98"/>
      <c r="R18" s="98"/>
      <c r="S18" s="102"/>
      <c r="T18" s="280"/>
      <c r="U18" s="79">
        <v>0.8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J18" s="10">
        <f>SUM(T18:AI18)</f>
        <v>0.8</v>
      </c>
      <c r="AK18" s="189"/>
      <c r="AL18" s="163"/>
    </row>
    <row r="19" spans="2:38" ht="13" x14ac:dyDescent="0.3">
      <c r="B19" s="201"/>
      <c r="C19" s="199" t="str">
        <f>IF(F19=0,"Not Started",IF(E19=0,"Complete", "In Progress"))</f>
        <v>Complete</v>
      </c>
      <c r="D19" s="262"/>
      <c r="E19" s="14">
        <v>0</v>
      </c>
      <c r="F19" s="49">
        <f>AJ19</f>
        <v>1</v>
      </c>
      <c r="G19" s="16"/>
      <c r="H19" s="267"/>
      <c r="I19" s="15">
        <v>1.2</v>
      </c>
      <c r="J19" s="7"/>
      <c r="K19" s="262"/>
      <c r="L19" s="75">
        <v>12300</v>
      </c>
      <c r="M19" s="113"/>
      <c r="N19" s="99"/>
      <c r="O19" s="98" t="s">
        <v>25</v>
      </c>
      <c r="P19" s="98"/>
      <c r="Q19" s="98"/>
      <c r="R19" s="98"/>
      <c r="S19" s="102"/>
      <c r="T19" s="280"/>
      <c r="U19" s="79">
        <v>1</v>
      </c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80"/>
      <c r="AJ19" s="10">
        <f>SUM(T19:AI19)</f>
        <v>1</v>
      </c>
      <c r="AK19" s="189"/>
      <c r="AL19" s="163"/>
    </row>
    <row r="20" spans="2:38" ht="13" x14ac:dyDescent="0.3">
      <c r="B20" s="201"/>
      <c r="C20" s="199" t="str">
        <f>IF(F20=0,"Not Started",IF(E20=0,"Complete", "In Progress"))</f>
        <v>Complete</v>
      </c>
      <c r="D20" s="262"/>
      <c r="E20" s="14">
        <v>0</v>
      </c>
      <c r="F20" s="49">
        <f>AJ20</f>
        <v>0.6</v>
      </c>
      <c r="G20" s="16"/>
      <c r="H20" s="267"/>
      <c r="I20" s="15">
        <v>0.6</v>
      </c>
      <c r="J20" s="7"/>
      <c r="K20" s="262"/>
      <c r="L20" s="75">
        <v>12400</v>
      </c>
      <c r="M20" s="113"/>
      <c r="N20" s="99"/>
      <c r="O20" s="98" t="s">
        <v>26</v>
      </c>
      <c r="P20" s="98"/>
      <c r="Q20" s="98"/>
      <c r="R20" s="98"/>
      <c r="S20" s="104"/>
      <c r="T20" s="280"/>
      <c r="U20" s="79">
        <v>0.6</v>
      </c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80"/>
      <c r="AJ20" s="10">
        <f>SUM(T20:AI20)</f>
        <v>0.6</v>
      </c>
      <c r="AK20" s="189"/>
      <c r="AL20" s="163"/>
    </row>
    <row r="21" spans="2:38" ht="13" x14ac:dyDescent="0.3">
      <c r="B21" s="201"/>
      <c r="C21" s="199" t="str">
        <f>IF(F21=0,"Not Started",IF(E21=0,"Complete", "In Progress"))</f>
        <v>Complete</v>
      </c>
      <c r="D21" s="262"/>
      <c r="E21" s="14">
        <v>0</v>
      </c>
      <c r="F21" s="49">
        <f t="shared" ref="F21" si="8">AJ21</f>
        <v>0.6</v>
      </c>
      <c r="G21" s="16"/>
      <c r="H21" s="267"/>
      <c r="I21" s="15">
        <v>0.6</v>
      </c>
      <c r="J21" s="7"/>
      <c r="K21" s="262"/>
      <c r="L21" s="75">
        <v>12500</v>
      </c>
      <c r="M21" s="113"/>
      <c r="N21" s="99"/>
      <c r="O21" s="98" t="s">
        <v>24</v>
      </c>
      <c r="P21" s="98"/>
      <c r="Q21" s="98"/>
      <c r="R21" s="98"/>
      <c r="S21" s="104"/>
      <c r="T21" s="280"/>
      <c r="U21" s="79">
        <v>0.6</v>
      </c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  <c r="AJ21" s="10">
        <f>SUM(T21:AI21)</f>
        <v>0.6</v>
      </c>
      <c r="AK21" s="189"/>
      <c r="AL21" s="163"/>
    </row>
    <row r="22" spans="2:38" ht="13" x14ac:dyDescent="0.3">
      <c r="B22" s="201"/>
      <c r="C22" s="76"/>
      <c r="D22" s="262"/>
      <c r="E22" s="76"/>
      <c r="F22" s="76"/>
      <c r="G22" s="16"/>
      <c r="H22" s="267"/>
      <c r="I22" s="76"/>
      <c r="J22" s="7"/>
      <c r="K22" s="262"/>
      <c r="L22" s="75">
        <v>13000</v>
      </c>
      <c r="M22" s="113"/>
      <c r="N22" s="103" t="s">
        <v>31</v>
      </c>
      <c r="O22" s="100"/>
      <c r="P22" s="100"/>
      <c r="Q22" s="100"/>
      <c r="R22" s="103"/>
      <c r="S22" s="104"/>
      <c r="T22" s="280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4"/>
      <c r="AJ22" s="160"/>
      <c r="AK22" s="189"/>
      <c r="AL22" s="163"/>
    </row>
    <row r="23" spans="2:38" ht="13" x14ac:dyDescent="0.3">
      <c r="B23" s="201"/>
      <c r="C23" s="199" t="str">
        <f>IF(F23=0,"Not Started",IF(E23=0,"Complete", "In Progress"))</f>
        <v>Complete</v>
      </c>
      <c r="D23" s="262"/>
      <c r="E23" s="14">
        <v>0</v>
      </c>
      <c r="F23" s="49">
        <f>AJ23</f>
        <v>2</v>
      </c>
      <c r="G23" s="16"/>
      <c r="H23" s="267"/>
      <c r="I23" s="15">
        <v>2</v>
      </c>
      <c r="J23" s="7"/>
      <c r="K23" s="262"/>
      <c r="L23" s="75">
        <v>13100</v>
      </c>
      <c r="M23" s="113"/>
      <c r="N23" s="99"/>
      <c r="O23" s="98" t="s">
        <v>21</v>
      </c>
      <c r="P23" s="98"/>
      <c r="Q23" s="98"/>
      <c r="R23" s="98"/>
      <c r="S23" s="104"/>
      <c r="T23" s="280"/>
      <c r="U23" s="79">
        <v>2</v>
      </c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  <c r="AJ23" s="10">
        <f>SUM(T23:AI23)</f>
        <v>2</v>
      </c>
      <c r="AK23" s="189"/>
      <c r="AL23" s="163"/>
    </row>
    <row r="24" spans="2:38" ht="13" x14ac:dyDescent="0.3">
      <c r="B24" s="201"/>
      <c r="C24" s="199" t="str">
        <f>IF(F24=0,"Not Started",IF(E24=0,"Complete", "In Progress"))</f>
        <v>Complete</v>
      </c>
      <c r="D24" s="262"/>
      <c r="E24" s="14">
        <v>0</v>
      </c>
      <c r="F24" s="49">
        <v>1</v>
      </c>
      <c r="G24" s="16"/>
      <c r="H24" s="267"/>
      <c r="I24" s="15">
        <v>1</v>
      </c>
      <c r="J24" s="7"/>
      <c r="K24" s="262"/>
      <c r="L24" s="75">
        <v>13200</v>
      </c>
      <c r="M24" s="113"/>
      <c r="N24" s="99"/>
      <c r="O24" s="98" t="s">
        <v>22</v>
      </c>
      <c r="P24" s="98"/>
      <c r="Q24" s="98"/>
      <c r="R24" s="98"/>
      <c r="S24" s="102"/>
      <c r="T24" s="280"/>
      <c r="U24" s="79">
        <v>1</v>
      </c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80"/>
      <c r="AJ24" s="10">
        <f>SUM(T24:AI24)</f>
        <v>1</v>
      </c>
      <c r="AK24" s="189"/>
      <c r="AL24" s="163"/>
    </row>
    <row r="25" spans="2:38" ht="13" x14ac:dyDescent="0.3">
      <c r="B25" s="201"/>
      <c r="C25" s="199" t="str">
        <f>IF(F25=0,"Not Started",IF(E25=0,"Complete", "In Progress"))</f>
        <v>Complete</v>
      </c>
      <c r="D25" s="262"/>
      <c r="E25" s="14">
        <v>0</v>
      </c>
      <c r="F25" s="49">
        <f>AJ25</f>
        <v>1</v>
      </c>
      <c r="G25" s="16"/>
      <c r="H25" s="267"/>
      <c r="I25" s="15">
        <v>1.5</v>
      </c>
      <c r="J25" s="7"/>
      <c r="K25" s="262"/>
      <c r="L25" s="75">
        <v>13300</v>
      </c>
      <c r="M25" s="113"/>
      <c r="N25" s="99"/>
      <c r="O25" s="98" t="s">
        <v>25</v>
      </c>
      <c r="P25" s="98"/>
      <c r="Q25" s="98"/>
      <c r="R25" s="98"/>
      <c r="S25" s="102"/>
      <c r="T25" s="280"/>
      <c r="U25" s="79">
        <v>1</v>
      </c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80"/>
      <c r="AJ25" s="10">
        <f>SUM(T25:AI25)</f>
        <v>1</v>
      </c>
      <c r="AK25" s="189"/>
      <c r="AL25" s="163"/>
    </row>
    <row r="26" spans="2:38" ht="13" x14ac:dyDescent="0.3">
      <c r="B26" s="201"/>
      <c r="C26" s="199" t="str">
        <f>IF(F26=0,"Not Started",IF(E26=0,"Complete", "In Progress"))</f>
        <v>Complete</v>
      </c>
      <c r="D26" s="262"/>
      <c r="E26" s="14">
        <v>0</v>
      </c>
      <c r="F26" s="49">
        <f t="shared" ref="F26" si="9">AJ26</f>
        <v>0.6</v>
      </c>
      <c r="G26" s="16"/>
      <c r="H26" s="267"/>
      <c r="I26" s="15">
        <v>0.6</v>
      </c>
      <c r="J26" s="7"/>
      <c r="K26" s="262"/>
      <c r="L26" s="75">
        <v>13400</v>
      </c>
      <c r="M26" s="113"/>
      <c r="N26" s="99"/>
      <c r="O26" s="98" t="s">
        <v>26</v>
      </c>
      <c r="P26" s="98"/>
      <c r="Q26" s="98"/>
      <c r="R26" s="98"/>
      <c r="S26" s="104"/>
      <c r="T26" s="280"/>
      <c r="U26" s="79">
        <v>0.6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  <c r="AJ26" s="10">
        <f>SUM(T26:AI26)</f>
        <v>0.6</v>
      </c>
      <c r="AK26" s="189"/>
      <c r="AL26" s="163"/>
    </row>
    <row r="27" spans="2:38" ht="13" x14ac:dyDescent="0.3">
      <c r="B27" s="201"/>
      <c r="C27" s="199" t="str">
        <f>IF(F27=0,"Not Started",IF(E27=0,"Complete", "In Progress"))</f>
        <v>Complete</v>
      </c>
      <c r="D27" s="262"/>
      <c r="E27" s="14">
        <v>0</v>
      </c>
      <c r="F27" s="49">
        <f>AJ27</f>
        <v>1</v>
      </c>
      <c r="G27" s="16"/>
      <c r="H27" s="267"/>
      <c r="I27" s="15">
        <v>1</v>
      </c>
      <c r="J27" s="7"/>
      <c r="K27" s="262"/>
      <c r="L27" s="75">
        <v>13500</v>
      </c>
      <c r="M27" s="113"/>
      <c r="N27" s="99"/>
      <c r="O27" s="98" t="s">
        <v>24</v>
      </c>
      <c r="P27" s="98"/>
      <c r="Q27" s="98"/>
      <c r="R27" s="98"/>
      <c r="S27" s="104"/>
      <c r="T27" s="280"/>
      <c r="U27" s="79">
        <v>1</v>
      </c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80"/>
      <c r="AJ27" s="10">
        <f>SUM(T27:AI27)</f>
        <v>1</v>
      </c>
      <c r="AK27" s="189"/>
      <c r="AL27" s="163"/>
    </row>
    <row r="28" spans="2:38" ht="13" x14ac:dyDescent="0.3">
      <c r="B28" s="201"/>
      <c r="C28" s="303"/>
      <c r="D28" s="262"/>
      <c r="E28" s="76"/>
      <c r="F28" s="76"/>
      <c r="G28" s="16"/>
      <c r="H28" s="267"/>
      <c r="I28" s="76"/>
      <c r="J28" s="7"/>
      <c r="K28" s="262"/>
      <c r="L28" s="75">
        <v>14000</v>
      </c>
      <c r="M28" s="113"/>
      <c r="N28" s="103" t="s">
        <v>32</v>
      </c>
      <c r="O28" s="100"/>
      <c r="P28" s="100"/>
      <c r="Q28" s="100"/>
      <c r="R28" s="103"/>
      <c r="S28" s="104"/>
      <c r="T28" s="280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4"/>
      <c r="AJ28" s="160"/>
      <c r="AK28" s="189"/>
      <c r="AL28" s="163"/>
    </row>
    <row r="29" spans="2:38" ht="13" x14ac:dyDescent="0.3">
      <c r="B29" s="201"/>
      <c r="C29" s="199" t="str">
        <f t="shared" ref="C29:C36" si="10">IF(F29=0,"Not Started",IF(E29=0,"Complete", "In Progress"))</f>
        <v>Complete</v>
      </c>
      <c r="D29" s="262"/>
      <c r="E29" s="14">
        <v>0</v>
      </c>
      <c r="F29" s="49">
        <f>AJ29</f>
        <v>2</v>
      </c>
      <c r="G29" s="16"/>
      <c r="H29" s="267"/>
      <c r="I29" s="15">
        <v>2</v>
      </c>
      <c r="J29" s="7"/>
      <c r="K29" s="262"/>
      <c r="L29" s="75">
        <v>14100</v>
      </c>
      <c r="M29" s="113"/>
      <c r="N29" s="99"/>
      <c r="O29" s="98" t="s">
        <v>21</v>
      </c>
      <c r="P29" s="98"/>
      <c r="Q29" s="98"/>
      <c r="R29" s="98"/>
      <c r="S29" s="104"/>
      <c r="T29" s="280"/>
      <c r="U29" s="79">
        <v>2</v>
      </c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80"/>
      <c r="AJ29" s="10">
        <f t="shared" ref="AJ29:AJ36" si="11">SUM(T29:AI29)</f>
        <v>2</v>
      </c>
      <c r="AK29" s="189"/>
      <c r="AL29" s="163"/>
    </row>
    <row r="30" spans="2:38" ht="13" x14ac:dyDescent="0.3">
      <c r="B30" s="201"/>
      <c r="C30" s="199" t="str">
        <f t="shared" si="10"/>
        <v>Complete</v>
      </c>
      <c r="D30" s="262"/>
      <c r="E30" s="14">
        <v>0</v>
      </c>
      <c r="F30" s="49">
        <f>AJ30</f>
        <v>1.2</v>
      </c>
      <c r="G30" s="16"/>
      <c r="H30" s="267"/>
      <c r="I30" s="15">
        <v>1.4</v>
      </c>
      <c r="J30" s="7"/>
      <c r="K30" s="262"/>
      <c r="L30" s="75">
        <v>14200</v>
      </c>
      <c r="M30" s="113"/>
      <c r="N30" s="99"/>
      <c r="O30" s="98" t="s">
        <v>22</v>
      </c>
      <c r="P30" s="98"/>
      <c r="Q30" s="98"/>
      <c r="R30" s="98"/>
      <c r="S30" s="102"/>
      <c r="T30" s="280"/>
      <c r="U30" s="79">
        <v>1.2</v>
      </c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80"/>
      <c r="AJ30" s="10">
        <f t="shared" si="11"/>
        <v>1.2</v>
      </c>
      <c r="AK30" s="189"/>
      <c r="AL30" s="163"/>
    </row>
    <row r="31" spans="2:38" ht="13" x14ac:dyDescent="0.3">
      <c r="B31" s="201"/>
      <c r="C31" s="199" t="str">
        <f t="shared" si="10"/>
        <v>Complete</v>
      </c>
      <c r="D31" s="262"/>
      <c r="E31" s="14">
        <v>0</v>
      </c>
      <c r="F31" s="49">
        <f>AJ31</f>
        <v>1.3</v>
      </c>
      <c r="G31" s="16"/>
      <c r="H31" s="267"/>
      <c r="I31" s="15">
        <v>1.3</v>
      </c>
      <c r="J31" s="7"/>
      <c r="K31" s="262"/>
      <c r="L31" s="75">
        <v>14300</v>
      </c>
      <c r="M31" s="113"/>
      <c r="N31" s="99"/>
      <c r="O31" s="98" t="s">
        <v>25</v>
      </c>
      <c r="P31" s="98"/>
      <c r="Q31" s="98"/>
      <c r="R31" s="98"/>
      <c r="S31" s="102"/>
      <c r="T31" s="280"/>
      <c r="U31" s="79">
        <v>1.3</v>
      </c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80"/>
      <c r="AJ31" s="10">
        <f t="shared" si="11"/>
        <v>1.3</v>
      </c>
      <c r="AK31" s="189"/>
      <c r="AL31" s="163"/>
    </row>
    <row r="32" spans="2:38" ht="13" x14ac:dyDescent="0.3">
      <c r="B32" s="201"/>
      <c r="C32" s="199" t="str">
        <f t="shared" si="10"/>
        <v>Complete</v>
      </c>
      <c r="D32" s="262"/>
      <c r="E32" s="14">
        <v>0</v>
      </c>
      <c r="F32" s="49">
        <f t="shared" ref="F32" si="12">AJ32</f>
        <v>1</v>
      </c>
      <c r="G32" s="16"/>
      <c r="H32" s="267"/>
      <c r="I32" s="15">
        <v>1</v>
      </c>
      <c r="J32" s="7"/>
      <c r="K32" s="262"/>
      <c r="L32" s="75">
        <v>14400</v>
      </c>
      <c r="M32" s="113"/>
      <c r="N32" s="99"/>
      <c r="O32" s="98" t="s">
        <v>26</v>
      </c>
      <c r="P32" s="98"/>
      <c r="Q32" s="98"/>
      <c r="R32" s="98"/>
      <c r="S32" s="104"/>
      <c r="T32" s="280"/>
      <c r="U32" s="79">
        <v>1</v>
      </c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0">
        <f t="shared" si="11"/>
        <v>1</v>
      </c>
      <c r="AK32" s="189"/>
      <c r="AL32" s="163"/>
    </row>
    <row r="33" spans="2:38" ht="13" x14ac:dyDescent="0.3">
      <c r="B33" s="201"/>
      <c r="C33" s="199" t="str">
        <f t="shared" si="10"/>
        <v>Complete</v>
      </c>
      <c r="D33" s="262"/>
      <c r="E33" s="14">
        <v>0</v>
      </c>
      <c r="F33" s="49">
        <f>AJ33</f>
        <v>0.6</v>
      </c>
      <c r="G33" s="16"/>
      <c r="H33" s="267"/>
      <c r="I33" s="15">
        <v>0.6</v>
      </c>
      <c r="J33" s="7"/>
      <c r="K33" s="262"/>
      <c r="L33" s="75">
        <v>14500</v>
      </c>
      <c r="M33" s="113"/>
      <c r="N33" s="99"/>
      <c r="O33" s="98" t="s">
        <v>24</v>
      </c>
      <c r="P33" s="98"/>
      <c r="Q33" s="98"/>
      <c r="R33" s="98"/>
      <c r="S33" s="104"/>
      <c r="T33" s="280"/>
      <c r="U33" s="79">
        <v>0.6</v>
      </c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80"/>
      <c r="AJ33" s="10">
        <f t="shared" si="11"/>
        <v>0.6</v>
      </c>
      <c r="AK33" s="189"/>
      <c r="AL33" s="163"/>
    </row>
    <row r="34" spans="2:38" ht="13" x14ac:dyDescent="0.3">
      <c r="B34" s="201"/>
      <c r="C34" s="199" t="str">
        <f t="shared" si="10"/>
        <v>Complete</v>
      </c>
      <c r="D34" s="262"/>
      <c r="E34" s="14">
        <v>0</v>
      </c>
      <c r="F34" s="49">
        <f t="shared" ref="F34" si="13">AJ34</f>
        <v>1</v>
      </c>
      <c r="G34" s="16"/>
      <c r="H34" s="267"/>
      <c r="I34" s="15">
        <v>1</v>
      </c>
      <c r="J34" s="7"/>
      <c r="K34" s="262"/>
      <c r="L34" s="75">
        <v>15000</v>
      </c>
      <c r="M34" s="99"/>
      <c r="N34" s="98" t="s">
        <v>106</v>
      </c>
      <c r="O34" s="98"/>
      <c r="P34" s="98"/>
      <c r="Q34" s="98"/>
      <c r="R34" s="98"/>
      <c r="S34" s="104"/>
      <c r="T34" s="280"/>
      <c r="U34" s="79">
        <v>1</v>
      </c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0">
        <f t="shared" si="11"/>
        <v>1</v>
      </c>
      <c r="AK34" s="189"/>
      <c r="AL34" s="163"/>
    </row>
    <row r="35" spans="2:38" ht="13" x14ac:dyDescent="0.3">
      <c r="B35" s="201"/>
      <c r="C35" s="199" t="str">
        <f t="shared" si="10"/>
        <v>Complete</v>
      </c>
      <c r="D35" s="262"/>
      <c r="E35" s="14">
        <v>0</v>
      </c>
      <c r="F35" s="49">
        <f>AJ35</f>
        <v>0.2</v>
      </c>
      <c r="G35" s="16"/>
      <c r="H35" s="267"/>
      <c r="I35" s="15">
        <v>1</v>
      </c>
      <c r="J35" s="7"/>
      <c r="K35" s="262"/>
      <c r="L35" s="75">
        <v>15100</v>
      </c>
      <c r="M35" s="113"/>
      <c r="N35" s="103" t="s">
        <v>34</v>
      </c>
      <c r="O35" s="100"/>
      <c r="P35" s="100"/>
      <c r="Q35" s="100"/>
      <c r="R35" s="103"/>
      <c r="S35" s="104"/>
      <c r="T35" s="280"/>
      <c r="U35" s="79">
        <v>0.2</v>
      </c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80"/>
      <c r="AJ35" s="10">
        <f t="shared" si="11"/>
        <v>0.2</v>
      </c>
      <c r="AK35" s="189"/>
      <c r="AL35" s="163"/>
    </row>
    <row r="36" spans="2:38" ht="13" x14ac:dyDescent="0.3">
      <c r="B36" s="201"/>
      <c r="C36" s="199" t="str">
        <f t="shared" si="10"/>
        <v>Complete</v>
      </c>
      <c r="D36" s="262"/>
      <c r="E36" s="14">
        <v>0</v>
      </c>
      <c r="F36" s="49">
        <v>2</v>
      </c>
      <c r="G36" s="16"/>
      <c r="H36" s="267"/>
      <c r="I36" s="15">
        <v>2</v>
      </c>
      <c r="J36" s="7"/>
      <c r="K36" s="262"/>
      <c r="L36" s="75">
        <v>16000</v>
      </c>
      <c r="M36" s="113"/>
      <c r="N36" s="103" t="s">
        <v>35</v>
      </c>
      <c r="O36" s="98"/>
      <c r="P36" s="98"/>
      <c r="Q36" s="98"/>
      <c r="R36" s="98"/>
      <c r="S36" s="104"/>
      <c r="T36" s="280"/>
      <c r="U36" s="79"/>
      <c r="V36" s="79"/>
      <c r="W36" s="79">
        <v>2</v>
      </c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80"/>
      <c r="AJ36" s="10">
        <f t="shared" si="11"/>
        <v>2</v>
      </c>
      <c r="AK36" s="189"/>
      <c r="AL36" s="163"/>
    </row>
    <row r="37" spans="2:38" ht="13" x14ac:dyDescent="0.3">
      <c r="B37" s="201"/>
      <c r="C37" s="199" t="str">
        <f>IF(F37=0,"Not Started",IF(E37=0,"Complete", "In Progress"))</f>
        <v>Complete</v>
      </c>
      <c r="D37" s="262"/>
      <c r="E37" s="14">
        <v>0</v>
      </c>
      <c r="F37" s="319">
        <v>2</v>
      </c>
      <c r="G37" s="16"/>
      <c r="H37" s="267"/>
      <c r="I37" s="15">
        <v>2</v>
      </c>
      <c r="J37" s="7"/>
      <c r="K37" s="262"/>
      <c r="L37" s="75">
        <v>17000</v>
      </c>
      <c r="M37" s="370"/>
      <c r="N37" s="371" t="s">
        <v>165</v>
      </c>
      <c r="O37" s="98"/>
      <c r="P37" s="98"/>
      <c r="Q37" s="98"/>
      <c r="R37" s="98"/>
      <c r="S37" s="104"/>
      <c r="T37" s="280"/>
      <c r="U37" s="79"/>
      <c r="V37" s="79"/>
      <c r="W37" s="79">
        <v>2</v>
      </c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80"/>
      <c r="AJ37" s="300"/>
      <c r="AK37" s="189"/>
      <c r="AL37" s="163"/>
    </row>
    <row r="38" spans="2:38" ht="13" x14ac:dyDescent="0.3">
      <c r="B38" s="201"/>
      <c r="C38" s="76"/>
      <c r="D38" s="262"/>
      <c r="E38" s="76"/>
      <c r="F38" s="76"/>
      <c r="G38" s="16"/>
      <c r="H38" s="267"/>
      <c r="I38" s="76"/>
      <c r="J38" s="7"/>
      <c r="K38" s="262"/>
      <c r="L38" s="75">
        <v>18000</v>
      </c>
      <c r="M38" s="99"/>
      <c r="N38" s="98" t="s">
        <v>107</v>
      </c>
      <c r="P38" s="98"/>
      <c r="Q38" s="98"/>
      <c r="R38" s="98"/>
      <c r="S38" s="104"/>
      <c r="T38" s="280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4"/>
      <c r="AJ38" s="160"/>
      <c r="AK38" s="189"/>
      <c r="AL38" s="163"/>
    </row>
    <row r="39" spans="2:38" ht="13" x14ac:dyDescent="0.3">
      <c r="B39" s="201"/>
      <c r="C39" s="199" t="str">
        <f t="shared" ref="C39:C53" si="14">IF(F39=0,"Not Started",IF(E39=0,"Complete", "In Progress"))</f>
        <v>Complete</v>
      </c>
      <c r="D39" s="262"/>
      <c r="E39" s="14">
        <v>0</v>
      </c>
      <c r="F39" s="49">
        <v>1</v>
      </c>
      <c r="G39" s="16"/>
      <c r="H39" s="267"/>
      <c r="I39" s="15">
        <v>1</v>
      </c>
      <c r="J39" s="7"/>
      <c r="K39" s="262"/>
      <c r="L39" s="75">
        <v>18100</v>
      </c>
      <c r="M39" s="99"/>
      <c r="N39" s="99"/>
      <c r="O39" s="98" t="s">
        <v>114</v>
      </c>
      <c r="P39" s="98"/>
      <c r="Q39" s="98"/>
      <c r="R39" s="98"/>
      <c r="S39" s="270">
        <f>U7</f>
        <v>43126</v>
      </c>
      <c r="T39" s="280"/>
      <c r="U39" s="79">
        <v>1</v>
      </c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80"/>
      <c r="AJ39" s="10">
        <f t="shared" ref="AJ39:AJ53" si="15">SUM(T39:AI39)</f>
        <v>1</v>
      </c>
      <c r="AK39" s="189"/>
      <c r="AL39" s="163"/>
    </row>
    <row r="40" spans="2:38" ht="13" x14ac:dyDescent="0.3">
      <c r="B40" s="201"/>
      <c r="C40" s="199" t="str">
        <f t="shared" si="14"/>
        <v>Complete</v>
      </c>
      <c r="D40" s="262"/>
      <c r="E40" s="14">
        <v>0</v>
      </c>
      <c r="F40" s="49">
        <v>1</v>
      </c>
      <c r="G40" s="16"/>
      <c r="H40" s="267"/>
      <c r="I40" s="15">
        <v>1</v>
      </c>
      <c r="J40" s="7"/>
      <c r="K40" s="262"/>
      <c r="L40" s="75">
        <v>18200</v>
      </c>
      <c r="M40" s="99"/>
      <c r="N40" s="99"/>
      <c r="O40" s="98" t="s">
        <v>114</v>
      </c>
      <c r="P40" s="98"/>
      <c r="Q40" s="98"/>
      <c r="R40" s="98"/>
      <c r="S40" s="270">
        <f t="shared" ref="S40:S52" si="16">S39+7</f>
        <v>43133</v>
      </c>
      <c r="T40" s="280"/>
      <c r="U40" s="79"/>
      <c r="V40" s="79">
        <v>1</v>
      </c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80"/>
      <c r="AJ40" s="10">
        <f t="shared" si="15"/>
        <v>1</v>
      </c>
      <c r="AK40" s="189"/>
      <c r="AL40" s="163"/>
    </row>
    <row r="41" spans="2:38" ht="13" x14ac:dyDescent="0.3">
      <c r="B41" s="201"/>
      <c r="C41" s="199" t="str">
        <f t="shared" si="14"/>
        <v>In Progress</v>
      </c>
      <c r="D41" s="262"/>
      <c r="E41" s="14">
        <v>1</v>
      </c>
      <c r="F41" s="49">
        <f t="shared" ref="F41:F51" si="17">AJ41</f>
        <v>1</v>
      </c>
      <c r="G41" s="16"/>
      <c r="H41" s="267"/>
      <c r="I41" s="15">
        <v>1</v>
      </c>
      <c r="J41" s="7"/>
      <c r="K41" s="262"/>
      <c r="L41" s="75">
        <v>18300</v>
      </c>
      <c r="M41" s="99"/>
      <c r="N41" s="99"/>
      <c r="O41" s="98" t="s">
        <v>114</v>
      </c>
      <c r="P41" s="98"/>
      <c r="Q41" s="98"/>
      <c r="R41" s="98"/>
      <c r="S41" s="270">
        <f t="shared" si="16"/>
        <v>43140</v>
      </c>
      <c r="T41" s="280"/>
      <c r="U41" s="79"/>
      <c r="V41" s="79"/>
      <c r="W41" s="79">
        <v>1</v>
      </c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80"/>
      <c r="AJ41" s="10">
        <f t="shared" si="15"/>
        <v>1</v>
      </c>
      <c r="AK41" s="189"/>
      <c r="AL41" s="163"/>
    </row>
    <row r="42" spans="2:38" ht="13" x14ac:dyDescent="0.3">
      <c r="B42" s="201"/>
      <c r="C42" s="199" t="str">
        <f t="shared" si="14"/>
        <v>Not Started</v>
      </c>
      <c r="D42" s="262"/>
      <c r="E42" s="14">
        <v>1</v>
      </c>
      <c r="F42" s="49">
        <f t="shared" si="17"/>
        <v>0</v>
      </c>
      <c r="G42" s="16"/>
      <c r="H42" s="267"/>
      <c r="I42" s="15">
        <v>1</v>
      </c>
      <c r="J42" s="7"/>
      <c r="K42" s="262"/>
      <c r="L42" s="75">
        <v>18400</v>
      </c>
      <c r="M42" s="99"/>
      <c r="N42" s="99"/>
      <c r="O42" s="98" t="s">
        <v>114</v>
      </c>
      <c r="P42" s="98"/>
      <c r="Q42" s="98"/>
      <c r="R42" s="98"/>
      <c r="S42" s="270">
        <f t="shared" si="16"/>
        <v>43147</v>
      </c>
      <c r="T42" s="280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80"/>
      <c r="AJ42" s="10">
        <f t="shared" si="15"/>
        <v>0</v>
      </c>
      <c r="AK42" s="189"/>
      <c r="AL42" s="163"/>
    </row>
    <row r="43" spans="2:38" ht="13" x14ac:dyDescent="0.3">
      <c r="B43" s="201"/>
      <c r="C43" s="199" t="str">
        <f t="shared" si="14"/>
        <v>Not Started</v>
      </c>
      <c r="D43" s="262"/>
      <c r="E43" s="14">
        <v>1</v>
      </c>
      <c r="F43" s="49">
        <f t="shared" si="17"/>
        <v>0</v>
      </c>
      <c r="G43" s="16"/>
      <c r="H43" s="267"/>
      <c r="I43" s="15">
        <v>1</v>
      </c>
      <c r="J43" s="7"/>
      <c r="K43" s="262"/>
      <c r="L43" s="75">
        <v>18500</v>
      </c>
      <c r="M43" s="99"/>
      <c r="N43" s="99"/>
      <c r="O43" s="98" t="s">
        <v>114</v>
      </c>
      <c r="P43" s="98"/>
      <c r="Q43" s="98"/>
      <c r="R43" s="98"/>
      <c r="S43" s="270">
        <f t="shared" si="16"/>
        <v>43154</v>
      </c>
      <c r="T43" s="280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80"/>
      <c r="AJ43" s="10">
        <f t="shared" si="15"/>
        <v>0</v>
      </c>
      <c r="AK43" s="189"/>
      <c r="AL43" s="163"/>
    </row>
    <row r="44" spans="2:38" ht="13" x14ac:dyDescent="0.3">
      <c r="B44" s="201"/>
      <c r="C44" s="199" t="str">
        <f t="shared" si="14"/>
        <v>Not Started</v>
      </c>
      <c r="D44" s="262"/>
      <c r="E44" s="14">
        <v>1</v>
      </c>
      <c r="F44" s="49">
        <f t="shared" si="17"/>
        <v>0</v>
      </c>
      <c r="G44" s="16"/>
      <c r="H44" s="267"/>
      <c r="I44" s="15">
        <v>1</v>
      </c>
      <c r="J44" s="7"/>
      <c r="K44" s="262"/>
      <c r="L44" s="75">
        <v>18600</v>
      </c>
      <c r="M44" s="99"/>
      <c r="N44" s="99"/>
      <c r="O44" s="98" t="s">
        <v>114</v>
      </c>
      <c r="P44" s="98"/>
      <c r="Q44" s="98"/>
      <c r="R44" s="98"/>
      <c r="S44" s="270">
        <f t="shared" si="16"/>
        <v>43161</v>
      </c>
      <c r="T44" s="280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80"/>
      <c r="AJ44" s="10">
        <f t="shared" si="15"/>
        <v>0</v>
      </c>
      <c r="AK44" s="189"/>
      <c r="AL44" s="163"/>
    </row>
    <row r="45" spans="2:38" ht="13" x14ac:dyDescent="0.3">
      <c r="B45" s="201"/>
      <c r="C45" s="199" t="str">
        <f t="shared" si="14"/>
        <v>Not Started</v>
      </c>
      <c r="D45" s="262"/>
      <c r="E45" s="14">
        <v>1</v>
      </c>
      <c r="F45" s="49">
        <f t="shared" si="17"/>
        <v>0</v>
      </c>
      <c r="G45" s="16"/>
      <c r="H45" s="267"/>
      <c r="I45" s="15">
        <v>1</v>
      </c>
      <c r="J45" s="7"/>
      <c r="K45" s="262"/>
      <c r="L45" s="75">
        <v>18700</v>
      </c>
      <c r="M45" s="99"/>
      <c r="N45" s="99"/>
      <c r="O45" s="98" t="s">
        <v>114</v>
      </c>
      <c r="P45" s="98"/>
      <c r="Q45" s="98"/>
      <c r="R45" s="98"/>
      <c r="S45" s="270">
        <f t="shared" si="16"/>
        <v>43168</v>
      </c>
      <c r="T45" s="280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80"/>
      <c r="AJ45" s="10">
        <f t="shared" si="15"/>
        <v>0</v>
      </c>
      <c r="AK45" s="189"/>
      <c r="AL45" s="163"/>
    </row>
    <row r="46" spans="2:38" ht="13" x14ac:dyDescent="0.3">
      <c r="B46" s="201"/>
      <c r="C46" s="199" t="str">
        <f t="shared" si="14"/>
        <v>Not Started</v>
      </c>
      <c r="D46" s="262"/>
      <c r="E46" s="14">
        <v>1</v>
      </c>
      <c r="F46" s="49">
        <f t="shared" si="17"/>
        <v>0</v>
      </c>
      <c r="G46" s="16"/>
      <c r="H46" s="267"/>
      <c r="I46" s="15">
        <v>1</v>
      </c>
      <c r="J46" s="7"/>
      <c r="K46" s="262"/>
      <c r="L46" s="75">
        <v>18800</v>
      </c>
      <c r="M46" s="99"/>
      <c r="N46" s="99"/>
      <c r="O46" s="98" t="s">
        <v>114</v>
      </c>
      <c r="P46" s="98"/>
      <c r="Q46" s="98"/>
      <c r="R46" s="98"/>
      <c r="S46" s="270">
        <f t="shared" si="16"/>
        <v>43175</v>
      </c>
      <c r="T46" s="280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80"/>
      <c r="AJ46" s="10">
        <f t="shared" si="15"/>
        <v>0</v>
      </c>
      <c r="AK46" s="189"/>
      <c r="AL46" s="163"/>
    </row>
    <row r="47" spans="2:38" ht="13" x14ac:dyDescent="0.3">
      <c r="B47" s="201"/>
      <c r="C47" s="199" t="str">
        <f t="shared" si="14"/>
        <v>Not Started</v>
      </c>
      <c r="D47" s="262"/>
      <c r="E47" s="14">
        <v>1</v>
      </c>
      <c r="F47" s="49">
        <f t="shared" si="17"/>
        <v>0</v>
      </c>
      <c r="G47" s="16"/>
      <c r="H47" s="267"/>
      <c r="I47" s="15">
        <v>1</v>
      </c>
      <c r="J47" s="7"/>
      <c r="K47" s="262"/>
      <c r="L47" s="75">
        <v>18900</v>
      </c>
      <c r="M47" s="99"/>
      <c r="N47" s="99"/>
      <c r="O47" s="98" t="s">
        <v>114</v>
      </c>
      <c r="P47" s="98"/>
      <c r="Q47" s="98"/>
      <c r="R47" s="98"/>
      <c r="S47" s="270">
        <f t="shared" si="16"/>
        <v>43182</v>
      </c>
      <c r="T47" s="280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80"/>
      <c r="AJ47" s="10">
        <f t="shared" si="15"/>
        <v>0</v>
      </c>
      <c r="AK47" s="189"/>
      <c r="AL47" s="163"/>
    </row>
    <row r="48" spans="2:38" ht="13" x14ac:dyDescent="0.3">
      <c r="B48" s="201"/>
      <c r="C48" s="199" t="str">
        <f t="shared" si="14"/>
        <v>Not Started</v>
      </c>
      <c r="D48" s="262"/>
      <c r="E48" s="14">
        <v>1</v>
      </c>
      <c r="F48" s="49">
        <f t="shared" si="17"/>
        <v>0</v>
      </c>
      <c r="G48" s="16"/>
      <c r="H48" s="267"/>
      <c r="I48" s="15">
        <v>1</v>
      </c>
      <c r="J48" s="7"/>
      <c r="K48" s="262"/>
      <c r="L48" s="75">
        <v>18910</v>
      </c>
      <c r="M48" s="99"/>
      <c r="N48" s="99"/>
      <c r="O48" s="98" t="s">
        <v>114</v>
      </c>
      <c r="P48" s="98"/>
      <c r="Q48" s="98"/>
      <c r="R48" s="98"/>
      <c r="S48" s="270">
        <f t="shared" si="16"/>
        <v>43189</v>
      </c>
      <c r="T48" s="280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80"/>
      <c r="AJ48" s="10">
        <f t="shared" si="15"/>
        <v>0</v>
      </c>
      <c r="AK48" s="189"/>
      <c r="AL48" s="163"/>
    </row>
    <row r="49" spans="2:38" ht="13" x14ac:dyDescent="0.3">
      <c r="B49" s="201"/>
      <c r="C49" s="199" t="str">
        <f t="shared" si="14"/>
        <v>Not Started</v>
      </c>
      <c r="D49" s="262"/>
      <c r="E49" s="14">
        <v>1</v>
      </c>
      <c r="F49" s="49">
        <f t="shared" si="17"/>
        <v>0</v>
      </c>
      <c r="G49" s="16"/>
      <c r="H49" s="267"/>
      <c r="I49" s="15">
        <v>1</v>
      </c>
      <c r="J49" s="7"/>
      <c r="K49" s="262"/>
      <c r="L49" s="75">
        <v>18920</v>
      </c>
      <c r="M49" s="99"/>
      <c r="N49" s="99"/>
      <c r="O49" s="98" t="s">
        <v>114</v>
      </c>
      <c r="P49" s="98"/>
      <c r="Q49" s="98"/>
      <c r="R49" s="98"/>
      <c r="S49" s="270">
        <f t="shared" si="16"/>
        <v>43196</v>
      </c>
      <c r="T49" s="280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80"/>
      <c r="AJ49" s="10">
        <f t="shared" si="15"/>
        <v>0</v>
      </c>
      <c r="AK49" s="189"/>
      <c r="AL49" s="163"/>
    </row>
    <row r="50" spans="2:38" ht="13" x14ac:dyDescent="0.3">
      <c r="B50" s="201"/>
      <c r="C50" s="199" t="str">
        <f t="shared" si="14"/>
        <v>Not Started</v>
      </c>
      <c r="D50" s="262"/>
      <c r="E50" s="14">
        <v>1</v>
      </c>
      <c r="F50" s="49">
        <f t="shared" si="17"/>
        <v>0</v>
      </c>
      <c r="G50" s="16"/>
      <c r="H50" s="267"/>
      <c r="I50" s="15">
        <v>1</v>
      </c>
      <c r="J50" s="7"/>
      <c r="K50" s="262"/>
      <c r="L50" s="75">
        <v>18930</v>
      </c>
      <c r="M50" s="99"/>
      <c r="N50" s="99"/>
      <c r="O50" s="98" t="s">
        <v>114</v>
      </c>
      <c r="P50" s="98"/>
      <c r="Q50" s="98"/>
      <c r="R50" s="98"/>
      <c r="S50" s="270">
        <f t="shared" si="16"/>
        <v>43203</v>
      </c>
      <c r="T50" s="280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80"/>
      <c r="AJ50" s="10">
        <f t="shared" si="15"/>
        <v>0</v>
      </c>
      <c r="AK50" s="189"/>
      <c r="AL50" s="163"/>
    </row>
    <row r="51" spans="2:38" ht="13" x14ac:dyDescent="0.3">
      <c r="B51" s="201"/>
      <c r="C51" s="199" t="str">
        <f t="shared" si="14"/>
        <v>Not Started</v>
      </c>
      <c r="D51" s="262"/>
      <c r="E51" s="14">
        <v>1</v>
      </c>
      <c r="F51" s="49">
        <f t="shared" si="17"/>
        <v>0</v>
      </c>
      <c r="G51" s="16"/>
      <c r="H51" s="267"/>
      <c r="I51" s="15">
        <v>1</v>
      </c>
      <c r="J51" s="7"/>
      <c r="K51" s="262"/>
      <c r="L51" s="75">
        <v>18940</v>
      </c>
      <c r="M51" s="99"/>
      <c r="N51" s="99"/>
      <c r="O51" s="98" t="s">
        <v>114</v>
      </c>
      <c r="P51" s="98"/>
      <c r="Q51" s="98"/>
      <c r="R51" s="98"/>
      <c r="S51" s="270">
        <f t="shared" si="16"/>
        <v>43210</v>
      </c>
      <c r="T51" s="280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80"/>
      <c r="AJ51" s="10">
        <f t="shared" si="15"/>
        <v>0</v>
      </c>
      <c r="AK51" s="189"/>
      <c r="AL51" s="163"/>
    </row>
    <row r="52" spans="2:38" ht="13" x14ac:dyDescent="0.3">
      <c r="B52" s="201"/>
      <c r="C52" s="199" t="str">
        <f t="shared" si="14"/>
        <v>Not Started</v>
      </c>
      <c r="D52" s="262"/>
      <c r="E52" s="14">
        <v>1</v>
      </c>
      <c r="F52" s="49">
        <f t="shared" ref="F52" si="18">AJ52</f>
        <v>0</v>
      </c>
      <c r="G52" s="16"/>
      <c r="H52" s="267"/>
      <c r="I52" s="15">
        <v>1</v>
      </c>
      <c r="J52" s="7"/>
      <c r="K52" s="262"/>
      <c r="L52" s="75">
        <v>18940</v>
      </c>
      <c r="M52" s="99"/>
      <c r="N52" s="99"/>
      <c r="O52" s="98" t="s">
        <v>114</v>
      </c>
      <c r="P52" s="98"/>
      <c r="Q52" s="98"/>
      <c r="R52" s="98"/>
      <c r="S52" s="270">
        <f t="shared" si="16"/>
        <v>43217</v>
      </c>
      <c r="T52" s="280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80"/>
      <c r="AJ52" s="10">
        <f t="shared" si="15"/>
        <v>0</v>
      </c>
      <c r="AK52" s="189"/>
      <c r="AL52" s="163"/>
    </row>
    <row r="53" spans="2:38" ht="13" x14ac:dyDescent="0.3">
      <c r="B53" s="201"/>
      <c r="C53" s="199" t="str">
        <f t="shared" si="14"/>
        <v>Not Started</v>
      </c>
      <c r="D53" s="262"/>
      <c r="E53" s="14">
        <v>1</v>
      </c>
      <c r="F53" s="49">
        <f t="shared" ref="F53" si="19">AJ53</f>
        <v>0</v>
      </c>
      <c r="G53" s="16"/>
      <c r="H53" s="267"/>
      <c r="I53" s="15">
        <v>1</v>
      </c>
      <c r="J53" s="7"/>
      <c r="K53" s="262"/>
      <c r="L53" s="75">
        <v>19000</v>
      </c>
      <c r="M53" s="99"/>
      <c r="N53" s="98" t="s">
        <v>36</v>
      </c>
      <c r="O53" s="98"/>
      <c r="P53" s="98"/>
      <c r="Q53" s="98"/>
      <c r="R53" s="98"/>
      <c r="S53" s="104"/>
      <c r="T53" s="280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80"/>
      <c r="AJ53" s="10">
        <f t="shared" si="15"/>
        <v>0</v>
      </c>
      <c r="AK53" s="189"/>
      <c r="AL53" s="163"/>
    </row>
    <row r="54" spans="2:38" ht="13" x14ac:dyDescent="0.3">
      <c r="B54" s="201"/>
      <c r="C54" s="76"/>
      <c r="D54" s="262"/>
      <c r="E54" s="76"/>
      <c r="F54" s="76"/>
      <c r="G54" s="16"/>
      <c r="H54" s="267"/>
      <c r="I54" s="76"/>
      <c r="J54" s="7"/>
      <c r="K54" s="262"/>
      <c r="L54" s="75">
        <v>20000</v>
      </c>
      <c r="M54" s="107" t="s">
        <v>33</v>
      </c>
      <c r="N54" s="110"/>
      <c r="O54" s="110"/>
      <c r="P54" s="111"/>
      <c r="Q54" s="110"/>
      <c r="R54" s="110"/>
      <c r="S54" s="112"/>
      <c r="T54" s="280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4"/>
      <c r="AJ54" s="160"/>
      <c r="AK54" s="189"/>
      <c r="AL54" s="163"/>
    </row>
    <row r="55" spans="2:38" ht="13" x14ac:dyDescent="0.3">
      <c r="B55" s="201"/>
      <c r="C55" s="312"/>
      <c r="D55" s="262"/>
      <c r="E55" s="311"/>
      <c r="F55" s="313">
        <f t="shared" ref="F55" si="20">AJ55</f>
        <v>0</v>
      </c>
      <c r="G55" s="16"/>
      <c r="H55" s="267"/>
      <c r="I55" s="76"/>
      <c r="J55" s="7"/>
      <c r="K55" s="262"/>
      <c r="L55" s="75">
        <v>21000</v>
      </c>
      <c r="M55" s="113"/>
      <c r="N55" s="301" t="s">
        <v>162</v>
      </c>
      <c r="O55" s="352"/>
      <c r="P55" s="98"/>
      <c r="Q55" s="98"/>
      <c r="R55" s="98"/>
      <c r="S55" s="104"/>
      <c r="T55" s="280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80"/>
      <c r="AJ55" s="10">
        <f>SUM(T55:AI55)</f>
        <v>0</v>
      </c>
      <c r="AK55" s="189"/>
      <c r="AL55" s="163"/>
    </row>
    <row r="56" spans="2:38" ht="14" x14ac:dyDescent="0.3">
      <c r="B56" s="201"/>
      <c r="C56" s="309" t="str">
        <f>IF(F56=0,"Not Started",IF(E56=0,"Complete", "In Progress"))</f>
        <v>Not Started</v>
      </c>
      <c r="D56" s="304"/>
      <c r="E56" s="305">
        <v>2</v>
      </c>
      <c r="F56" s="49">
        <f>AJ56</f>
        <v>0</v>
      </c>
      <c r="G56" s="298"/>
      <c r="H56" s="267"/>
      <c r="I56" s="305">
        <v>2</v>
      </c>
      <c r="J56" s="7"/>
      <c r="K56" s="262"/>
      <c r="L56" s="75">
        <v>21100</v>
      </c>
      <c r="M56" s="113"/>
      <c r="N56" s="99"/>
      <c r="O56" s="354" t="s">
        <v>164</v>
      </c>
      <c r="P56" s="308"/>
      <c r="Q56" s="114"/>
      <c r="R56" s="98"/>
      <c r="S56" s="102"/>
      <c r="T56" s="280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80"/>
      <c r="AJ56" s="10">
        <f>SUM(T56:AI56)</f>
        <v>0</v>
      </c>
      <c r="AK56" s="189"/>
      <c r="AL56" s="163"/>
    </row>
    <row r="57" spans="2:38" ht="14.5" x14ac:dyDescent="0.35">
      <c r="B57" s="201"/>
      <c r="C57" s="314" t="str">
        <f>IF(F57=0,"Not Started",IF(E57=0,"Complete", "In Progress"))</f>
        <v>Not Started</v>
      </c>
      <c r="D57" s="262"/>
      <c r="E57" s="305">
        <v>1.8</v>
      </c>
      <c r="F57" s="315">
        <f>AJ57</f>
        <v>0</v>
      </c>
      <c r="G57" s="306"/>
      <c r="H57" s="267"/>
      <c r="I57" s="305">
        <v>1.8</v>
      </c>
      <c r="J57" s="7"/>
      <c r="K57" s="262"/>
      <c r="L57" s="317">
        <v>21200</v>
      </c>
      <c r="M57" s="316"/>
      <c r="N57" s="99"/>
      <c r="O57" s="365" t="s">
        <v>129</v>
      </c>
      <c r="P57" s="353"/>
      <c r="Q57" s="302"/>
      <c r="R57" s="302"/>
      <c r="S57" s="102"/>
      <c r="T57" s="280"/>
      <c r="U57" s="321"/>
      <c r="V57" s="321"/>
      <c r="W57" s="321"/>
      <c r="X57" s="321"/>
      <c r="Y57" s="321"/>
      <c r="Z57" s="321"/>
      <c r="AA57" s="321"/>
      <c r="AB57" s="321"/>
      <c r="AC57" s="321"/>
      <c r="AD57" s="321"/>
      <c r="AE57" s="321"/>
      <c r="AF57" s="321"/>
      <c r="AG57" s="321"/>
      <c r="AH57" s="321"/>
      <c r="AI57" s="322"/>
      <c r="AJ57" s="323">
        <f>SUM(T57:AI57)</f>
        <v>0</v>
      </c>
      <c r="AK57" s="189"/>
      <c r="AL57" s="163"/>
    </row>
    <row r="58" spans="2:38" ht="13" x14ac:dyDescent="0.3">
      <c r="B58" s="201"/>
      <c r="C58" s="199" t="str">
        <f>IF(F58=0,"Not Started",IF(E58=0,"Complete", "In Progress"))</f>
        <v>Not Started</v>
      </c>
      <c r="D58" s="304"/>
      <c r="E58" s="15">
        <v>2</v>
      </c>
      <c r="F58" s="49">
        <f>AJ58</f>
        <v>0</v>
      </c>
      <c r="G58" s="16"/>
      <c r="H58" s="267"/>
      <c r="I58" s="15">
        <v>2</v>
      </c>
      <c r="J58" s="7"/>
      <c r="K58" s="262"/>
      <c r="L58" s="75">
        <v>21300</v>
      </c>
      <c r="M58" s="113"/>
      <c r="N58" s="307" t="s">
        <v>37</v>
      </c>
      <c r="O58" s="354" t="s">
        <v>163</v>
      </c>
      <c r="P58" s="301"/>
      <c r="Q58" s="98"/>
      <c r="R58" s="105"/>
      <c r="S58" s="102"/>
      <c r="T58" s="280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80"/>
      <c r="AJ58" s="10">
        <f>SUM(T58:AI58)</f>
        <v>0</v>
      </c>
      <c r="AK58" s="189"/>
      <c r="AL58" s="163"/>
    </row>
    <row r="59" spans="2:38" ht="14" x14ac:dyDescent="0.3">
      <c r="B59" s="201"/>
      <c r="C59" s="355"/>
      <c r="D59" s="304"/>
      <c r="E59" s="126"/>
      <c r="F59" s="356">
        <f t="shared" ref="F59:F63" si="21">AJ59</f>
        <v>0</v>
      </c>
      <c r="G59" s="298"/>
      <c r="H59" s="267"/>
      <c r="I59" s="76"/>
      <c r="J59" s="7"/>
      <c r="K59" s="262"/>
      <c r="L59" s="75">
        <v>22000</v>
      </c>
      <c r="M59" s="99"/>
      <c r="N59" s="301" t="s">
        <v>179</v>
      </c>
      <c r="O59" s="357"/>
      <c r="P59" s="98"/>
      <c r="Q59" s="98"/>
      <c r="R59" s="98"/>
      <c r="S59" s="270"/>
      <c r="T59" s="280"/>
      <c r="U59" s="358"/>
      <c r="V59" s="358"/>
      <c r="W59" s="358"/>
      <c r="X59" s="358"/>
      <c r="Y59" s="358"/>
      <c r="Z59" s="358"/>
      <c r="AA59" s="358"/>
      <c r="AB59" s="358"/>
      <c r="AC59" s="358"/>
      <c r="AD59" s="358"/>
      <c r="AE59" s="358"/>
      <c r="AF59" s="358"/>
      <c r="AG59" s="358"/>
      <c r="AH59" s="358"/>
      <c r="AI59" s="359"/>
      <c r="AJ59" s="360">
        <f t="shared" ref="AJ59:AJ67" si="22">SUM(T59:AI59)</f>
        <v>0</v>
      </c>
      <c r="AK59" s="189"/>
      <c r="AL59" s="163"/>
    </row>
    <row r="60" spans="2:38" ht="13" x14ac:dyDescent="0.3">
      <c r="B60" s="201"/>
      <c r="C60" s="199" t="str">
        <f t="shared" ref="C60:C65" si="23">IF(F60=0,"Not Started",IF(E60=0,"Complete", "In Progress"))</f>
        <v>Not Started</v>
      </c>
      <c r="D60" s="304"/>
      <c r="E60" s="14">
        <v>1.6</v>
      </c>
      <c r="F60" s="49">
        <f t="shared" si="21"/>
        <v>0</v>
      </c>
      <c r="G60" s="16"/>
      <c r="H60" s="267"/>
      <c r="I60" s="15">
        <v>1.6</v>
      </c>
      <c r="J60" s="7"/>
      <c r="K60" s="262"/>
      <c r="L60" s="75">
        <v>22100</v>
      </c>
      <c r="M60" s="99"/>
      <c r="N60" s="99"/>
      <c r="O60" s="301" t="s">
        <v>130</v>
      </c>
      <c r="P60" s="301"/>
      <c r="Q60" s="98"/>
      <c r="R60" s="98"/>
      <c r="S60" s="270"/>
      <c r="T60" s="280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80"/>
      <c r="AJ60" s="10">
        <f t="shared" si="22"/>
        <v>0</v>
      </c>
      <c r="AK60" s="189"/>
      <c r="AL60" s="163"/>
    </row>
    <row r="61" spans="2:38" ht="13" x14ac:dyDescent="0.3">
      <c r="B61" s="201"/>
      <c r="C61" s="355"/>
      <c r="D61" s="361"/>
      <c r="E61" s="320"/>
      <c r="F61" s="313">
        <f t="shared" si="21"/>
        <v>0</v>
      </c>
      <c r="G61" s="362"/>
      <c r="H61" s="363"/>
      <c r="I61" s="341"/>
      <c r="J61" s="7"/>
      <c r="K61" s="262"/>
      <c r="L61" s="75">
        <v>22200</v>
      </c>
      <c r="M61" s="99"/>
      <c r="N61" s="99"/>
      <c r="O61" s="301" t="s">
        <v>182</v>
      </c>
      <c r="P61" s="301"/>
      <c r="Q61" s="98"/>
      <c r="R61" s="98"/>
      <c r="S61" s="270"/>
      <c r="T61" s="280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9"/>
      <c r="AJ61" s="360">
        <f t="shared" si="22"/>
        <v>0</v>
      </c>
      <c r="AK61" s="189"/>
      <c r="AL61" s="163"/>
    </row>
    <row r="62" spans="2:38" ht="13" x14ac:dyDescent="0.3">
      <c r="B62" s="201"/>
      <c r="C62" s="199" t="str">
        <f t="shared" si="23"/>
        <v>Not Started</v>
      </c>
      <c r="D62" s="304"/>
      <c r="E62" s="15">
        <v>1</v>
      </c>
      <c r="F62" s="49">
        <f t="shared" si="21"/>
        <v>0</v>
      </c>
      <c r="G62" s="16"/>
      <c r="H62" s="267"/>
      <c r="I62" s="15">
        <v>1</v>
      </c>
      <c r="J62" s="7"/>
      <c r="K62" s="262"/>
      <c r="L62" s="75">
        <v>22210</v>
      </c>
      <c r="M62" s="99"/>
      <c r="N62" s="99"/>
      <c r="O62" s="336"/>
      <c r="P62" s="301" t="s">
        <v>151</v>
      </c>
      <c r="Q62" s="301"/>
      <c r="R62" s="98"/>
      <c r="S62" s="104"/>
      <c r="T62" s="280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80"/>
      <c r="AJ62" s="10">
        <f t="shared" si="22"/>
        <v>0</v>
      </c>
      <c r="AK62" s="189"/>
      <c r="AL62" s="163"/>
    </row>
    <row r="63" spans="2:38" ht="13" x14ac:dyDescent="0.3">
      <c r="B63" s="201"/>
      <c r="C63" s="199" t="str">
        <f t="shared" si="23"/>
        <v>Not Started</v>
      </c>
      <c r="D63" s="304"/>
      <c r="E63" s="15">
        <v>2</v>
      </c>
      <c r="F63" s="49">
        <f t="shared" si="21"/>
        <v>0</v>
      </c>
      <c r="G63" s="16"/>
      <c r="H63" s="267"/>
      <c r="I63" s="15">
        <v>2</v>
      </c>
      <c r="J63" s="7"/>
      <c r="K63" s="262"/>
      <c r="L63" s="75">
        <v>22220</v>
      </c>
      <c r="M63" s="99"/>
      <c r="N63" s="99"/>
      <c r="O63" s="336"/>
      <c r="P63" s="301" t="s">
        <v>152</v>
      </c>
      <c r="Q63" s="301"/>
      <c r="R63" s="98"/>
      <c r="S63" s="270"/>
      <c r="T63" s="280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80"/>
      <c r="AJ63" s="10">
        <f t="shared" si="22"/>
        <v>0</v>
      </c>
      <c r="AK63" s="189"/>
      <c r="AL63" s="163"/>
    </row>
    <row r="64" spans="2:38" ht="13" x14ac:dyDescent="0.3">
      <c r="B64" s="201"/>
      <c r="C64" s="199"/>
      <c r="D64" s="304"/>
      <c r="E64" s="15"/>
      <c r="F64" s="49"/>
      <c r="G64" s="16"/>
      <c r="H64" s="267"/>
      <c r="I64" s="15"/>
      <c r="J64" s="7"/>
      <c r="K64" s="262"/>
      <c r="L64" s="75">
        <v>22230</v>
      </c>
      <c r="M64" s="99"/>
      <c r="N64" s="98" t="s">
        <v>205</v>
      </c>
      <c r="O64" s="301"/>
      <c r="P64" s="301"/>
      <c r="Q64" s="301"/>
      <c r="R64" s="98"/>
      <c r="S64" s="270"/>
      <c r="T64" s="280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80"/>
      <c r="AJ64" s="10"/>
      <c r="AK64" s="189"/>
      <c r="AL64" s="163"/>
    </row>
    <row r="65" spans="2:38" ht="13" x14ac:dyDescent="0.3">
      <c r="B65" s="201"/>
      <c r="C65" s="199" t="str">
        <f t="shared" si="23"/>
        <v>Not Started</v>
      </c>
      <c r="D65" s="304"/>
      <c r="E65" s="15">
        <v>0.3</v>
      </c>
      <c r="F65" s="49">
        <f>AJ65</f>
        <v>0</v>
      </c>
      <c r="G65" s="16"/>
      <c r="H65" s="267"/>
      <c r="I65" s="15">
        <v>0.3</v>
      </c>
      <c r="J65" s="7"/>
      <c r="K65" s="262"/>
      <c r="L65" s="75">
        <v>22231</v>
      </c>
      <c r="M65" s="99"/>
      <c r="N65" s="99"/>
      <c r="O65" s="336"/>
      <c r="P65" s="99"/>
      <c r="Q65" s="98" t="s">
        <v>153</v>
      </c>
      <c r="R65" s="301"/>
      <c r="S65" s="270"/>
      <c r="T65" s="280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80"/>
      <c r="AJ65" s="10">
        <f t="shared" si="22"/>
        <v>0</v>
      </c>
      <c r="AK65" s="189"/>
      <c r="AL65" s="163"/>
    </row>
    <row r="66" spans="2:38" ht="13" x14ac:dyDescent="0.3">
      <c r="B66" s="201"/>
      <c r="C66" s="199" t="str">
        <f>IF(F66=0,"Not Started",IF(E66=0,"Complete", "In Progress"))</f>
        <v>Not Started</v>
      </c>
      <c r="D66" s="262"/>
      <c r="E66" s="15">
        <v>1</v>
      </c>
      <c r="F66" s="319">
        <f>AJ66</f>
        <v>0</v>
      </c>
      <c r="G66" s="16"/>
      <c r="H66" s="267"/>
      <c r="I66" s="15">
        <v>1</v>
      </c>
      <c r="J66" s="7"/>
      <c r="K66" s="262"/>
      <c r="L66" s="75">
        <v>22232</v>
      </c>
      <c r="M66" s="99"/>
      <c r="N66" s="99"/>
      <c r="O66" s="336"/>
      <c r="P66" s="99"/>
      <c r="Q66" s="301" t="s">
        <v>154</v>
      </c>
      <c r="R66" s="301"/>
      <c r="S66" s="270"/>
      <c r="T66" s="280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80"/>
      <c r="AJ66" s="10">
        <f t="shared" si="22"/>
        <v>0</v>
      </c>
      <c r="AK66" s="189"/>
      <c r="AL66" s="163"/>
    </row>
    <row r="67" spans="2:38" ht="13" x14ac:dyDescent="0.3">
      <c r="B67" s="201"/>
      <c r="C67" s="351" t="str">
        <f>IF(F67=0,"Not Started",IF(E67=0,"Complete", "In Progress"))</f>
        <v>Not Started</v>
      </c>
      <c r="D67" s="262"/>
      <c r="E67" s="15">
        <v>2</v>
      </c>
      <c r="F67" s="319">
        <f>AJ67</f>
        <v>0</v>
      </c>
      <c r="G67" s="16"/>
      <c r="H67" s="267"/>
      <c r="I67" s="15">
        <v>2</v>
      </c>
      <c r="J67" s="7"/>
      <c r="K67" s="262"/>
      <c r="L67" s="75">
        <v>22233</v>
      </c>
      <c r="M67" s="99"/>
      <c r="N67" s="99"/>
      <c r="O67" s="336"/>
      <c r="P67" s="99"/>
      <c r="Q67" s="301" t="s">
        <v>155</v>
      </c>
      <c r="R67" s="301"/>
      <c r="S67" s="270"/>
      <c r="T67" s="280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80"/>
      <c r="AJ67" s="10">
        <f t="shared" si="22"/>
        <v>0</v>
      </c>
      <c r="AK67" s="189"/>
      <c r="AL67" s="163"/>
    </row>
    <row r="68" spans="2:38" ht="13" x14ac:dyDescent="0.3">
      <c r="B68" s="201"/>
      <c r="C68" s="351"/>
      <c r="D68" s="262"/>
      <c r="E68" s="15"/>
      <c r="F68" s="319"/>
      <c r="G68" s="16"/>
      <c r="H68" s="267"/>
      <c r="I68" s="15"/>
      <c r="J68" s="7"/>
      <c r="K68" s="262"/>
      <c r="L68" s="75">
        <v>22234</v>
      </c>
      <c r="M68" s="99"/>
      <c r="N68" s="99"/>
      <c r="O68" s="301" t="s">
        <v>183</v>
      </c>
      <c r="P68" s="98"/>
      <c r="Q68" s="301"/>
      <c r="R68" s="301"/>
      <c r="S68" s="270"/>
      <c r="T68" s="280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80"/>
      <c r="AJ68" s="300"/>
      <c r="AK68" s="189"/>
      <c r="AL68" s="163"/>
    </row>
    <row r="69" spans="2:38" ht="13" x14ac:dyDescent="0.3">
      <c r="B69" s="201"/>
      <c r="C69" s="351" t="s">
        <v>116</v>
      </c>
      <c r="D69" s="262"/>
      <c r="E69" s="15">
        <v>1</v>
      </c>
      <c r="F69" s="319">
        <v>0</v>
      </c>
      <c r="G69" s="16"/>
      <c r="H69" s="267"/>
      <c r="I69" s="15">
        <v>1</v>
      </c>
      <c r="J69" s="7"/>
      <c r="K69" s="262"/>
      <c r="L69" s="75">
        <v>22235</v>
      </c>
      <c r="M69" s="99"/>
      <c r="N69" s="99"/>
      <c r="O69" s="336"/>
      <c r="P69" s="99"/>
      <c r="Q69" s="336"/>
      <c r="R69" s="301" t="s">
        <v>184</v>
      </c>
      <c r="S69" s="270"/>
      <c r="T69" s="280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80"/>
      <c r="AJ69" s="300"/>
      <c r="AK69" s="189"/>
      <c r="AL69" s="163"/>
    </row>
    <row r="70" spans="2:38" ht="13" x14ac:dyDescent="0.3">
      <c r="B70" s="201"/>
      <c r="C70" s="378" t="s">
        <v>116</v>
      </c>
      <c r="D70" s="262"/>
      <c r="E70" s="15">
        <v>1.5</v>
      </c>
      <c r="F70" s="319">
        <v>0</v>
      </c>
      <c r="G70" s="16"/>
      <c r="H70" s="267"/>
      <c r="I70" s="15">
        <v>1.5</v>
      </c>
      <c r="J70" s="7"/>
      <c r="K70" s="262"/>
      <c r="L70" s="75">
        <v>22236</v>
      </c>
      <c r="M70" s="99"/>
      <c r="N70" s="99"/>
      <c r="O70" s="336"/>
      <c r="P70" s="99"/>
      <c r="Q70" s="336"/>
      <c r="R70" s="301" t="s">
        <v>152</v>
      </c>
      <c r="S70" s="270"/>
      <c r="T70" s="280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80"/>
      <c r="AJ70" s="300"/>
      <c r="AK70" s="189"/>
      <c r="AL70" s="163"/>
    </row>
    <row r="71" spans="2:38" ht="13" x14ac:dyDescent="0.3">
      <c r="B71" s="201"/>
      <c r="D71" s="262"/>
      <c r="E71" s="15"/>
      <c r="F71" s="319"/>
      <c r="G71" s="16"/>
      <c r="H71" s="267"/>
      <c r="I71" s="15"/>
      <c r="J71" s="7"/>
      <c r="K71" s="262"/>
      <c r="L71" s="379" t="s">
        <v>206</v>
      </c>
      <c r="M71" s="99"/>
      <c r="N71" s="99"/>
      <c r="O71" s="98" t="s">
        <v>204</v>
      </c>
      <c r="P71" s="98"/>
      <c r="Q71" s="301"/>
      <c r="R71" s="98"/>
      <c r="S71" s="270"/>
      <c r="T71" s="280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80"/>
      <c r="AJ71" s="300"/>
      <c r="AK71" s="189"/>
      <c r="AL71" s="163"/>
    </row>
    <row r="72" spans="2:38" ht="13" x14ac:dyDescent="0.3">
      <c r="B72" s="201"/>
      <c r="C72" s="351" t="s">
        <v>116</v>
      </c>
      <c r="D72" s="262"/>
      <c r="E72" s="15">
        <v>1</v>
      </c>
      <c r="F72" s="319">
        <v>0</v>
      </c>
      <c r="G72" s="16"/>
      <c r="H72" s="267"/>
      <c r="I72" s="15">
        <v>1</v>
      </c>
      <c r="J72" s="7"/>
      <c r="K72" s="262"/>
      <c r="L72" s="75">
        <v>22237</v>
      </c>
      <c r="M72" s="99"/>
      <c r="N72" s="99"/>
      <c r="O72" s="336"/>
      <c r="P72" s="99"/>
      <c r="Q72" s="336"/>
      <c r="R72" s="98" t="s">
        <v>185</v>
      </c>
      <c r="S72" s="270"/>
      <c r="T72" s="280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80"/>
      <c r="AJ72" s="300"/>
      <c r="AK72" s="189"/>
      <c r="AL72" s="163"/>
    </row>
    <row r="73" spans="2:38" ht="13" x14ac:dyDescent="0.3">
      <c r="B73" s="201"/>
      <c r="C73" s="351" t="s">
        <v>116</v>
      </c>
      <c r="D73" s="262"/>
      <c r="E73" s="15">
        <v>1.5</v>
      </c>
      <c r="F73" s="319">
        <v>0</v>
      </c>
      <c r="G73" s="16"/>
      <c r="H73" s="267"/>
      <c r="I73" s="15">
        <v>1.5</v>
      </c>
      <c r="J73" s="7"/>
      <c r="K73" s="262"/>
      <c r="L73" s="75">
        <v>22238</v>
      </c>
      <c r="M73" s="99"/>
      <c r="N73" s="99"/>
      <c r="O73" s="336"/>
      <c r="P73" s="99"/>
      <c r="Q73" s="336"/>
      <c r="R73" s="98" t="s">
        <v>186</v>
      </c>
      <c r="S73" s="270"/>
      <c r="T73" s="280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80"/>
      <c r="AJ73" s="300"/>
      <c r="AK73" s="189"/>
      <c r="AL73" s="163"/>
    </row>
    <row r="74" spans="2:38" ht="13" x14ac:dyDescent="0.3">
      <c r="B74" s="201"/>
      <c r="C74" s="351" t="s">
        <v>116</v>
      </c>
      <c r="D74" s="262"/>
      <c r="E74" s="15">
        <v>1.5</v>
      </c>
      <c r="F74" s="319">
        <v>0</v>
      </c>
      <c r="G74" s="16"/>
      <c r="H74" s="267"/>
      <c r="I74" s="15">
        <v>1.5</v>
      </c>
      <c r="J74" s="7"/>
      <c r="K74" s="262"/>
      <c r="L74" s="75">
        <v>22239</v>
      </c>
      <c r="M74" s="99"/>
      <c r="N74" s="99"/>
      <c r="O74" s="336"/>
      <c r="P74" s="99"/>
      <c r="Q74" s="336"/>
      <c r="R74" s="98" t="s">
        <v>187</v>
      </c>
      <c r="S74" s="270"/>
      <c r="T74" s="280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80"/>
      <c r="AJ74" s="300"/>
      <c r="AK74" s="189"/>
      <c r="AL74" s="163"/>
    </row>
    <row r="75" spans="2:38" ht="13" x14ac:dyDescent="0.3">
      <c r="B75" s="201"/>
      <c r="C75" s="351"/>
      <c r="D75" s="262"/>
      <c r="E75" s="15"/>
      <c r="F75" s="319"/>
      <c r="G75" s="16"/>
      <c r="H75" s="267"/>
      <c r="I75" s="15"/>
      <c r="J75" s="7"/>
      <c r="K75" s="262"/>
      <c r="L75" s="379" t="s">
        <v>207</v>
      </c>
      <c r="M75" s="99"/>
      <c r="N75" s="99"/>
      <c r="O75" s="301" t="s">
        <v>188</v>
      </c>
      <c r="P75" s="98"/>
      <c r="Q75" s="301"/>
      <c r="R75" s="98"/>
      <c r="S75" s="270"/>
      <c r="T75" s="280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80"/>
      <c r="AJ75" s="300"/>
      <c r="AK75" s="189"/>
      <c r="AL75" s="163"/>
    </row>
    <row r="76" spans="2:38" ht="13" x14ac:dyDescent="0.3">
      <c r="B76" s="201"/>
      <c r="C76" s="351" t="s">
        <v>116</v>
      </c>
      <c r="D76" s="262"/>
      <c r="E76" s="15">
        <v>1.2</v>
      </c>
      <c r="F76" s="319">
        <v>0</v>
      </c>
      <c r="G76" s="16"/>
      <c r="H76" s="267"/>
      <c r="I76" s="15">
        <v>1.2</v>
      </c>
      <c r="J76" s="7"/>
      <c r="K76" s="262"/>
      <c r="L76" s="75">
        <v>22244</v>
      </c>
      <c r="M76" s="99"/>
      <c r="N76" s="99"/>
      <c r="O76" s="336"/>
      <c r="P76" s="99"/>
      <c r="Q76" s="336"/>
      <c r="R76" s="98" t="s">
        <v>189</v>
      </c>
      <c r="S76" s="270"/>
      <c r="T76" s="280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80"/>
      <c r="AJ76" s="300"/>
      <c r="AK76" s="189"/>
      <c r="AL76" s="163"/>
    </row>
    <row r="77" spans="2:38" ht="13" x14ac:dyDescent="0.3">
      <c r="B77" s="201"/>
      <c r="C77" s="351" t="s">
        <v>116</v>
      </c>
      <c r="D77" s="262"/>
      <c r="E77" s="15">
        <v>1.6</v>
      </c>
      <c r="F77" s="319">
        <v>0</v>
      </c>
      <c r="G77" s="16"/>
      <c r="H77" s="267"/>
      <c r="I77" s="15">
        <v>1.6</v>
      </c>
      <c r="J77" s="7"/>
      <c r="K77" s="262"/>
      <c r="L77" s="75">
        <v>22248</v>
      </c>
      <c r="M77" s="99"/>
      <c r="N77" s="99"/>
      <c r="O77" s="336"/>
      <c r="P77" s="99"/>
      <c r="Q77" s="336"/>
      <c r="R77" s="98" t="s">
        <v>190</v>
      </c>
      <c r="S77" s="270"/>
      <c r="T77" s="280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80"/>
      <c r="AJ77" s="300"/>
      <c r="AK77" s="189"/>
      <c r="AL77" s="163"/>
    </row>
    <row r="78" spans="2:38" ht="13" x14ac:dyDescent="0.3">
      <c r="B78" s="201"/>
      <c r="C78" s="351" t="s">
        <v>116</v>
      </c>
      <c r="D78" s="262"/>
      <c r="E78" s="15">
        <v>1</v>
      </c>
      <c r="F78" s="319">
        <v>0</v>
      </c>
      <c r="G78" s="16"/>
      <c r="H78" s="267"/>
      <c r="I78" s="15">
        <v>1</v>
      </c>
      <c r="J78" s="7"/>
      <c r="K78" s="262"/>
      <c r="L78" s="75">
        <v>22249</v>
      </c>
      <c r="M78" s="99"/>
      <c r="N78" s="99"/>
      <c r="O78" s="336"/>
      <c r="P78" s="99"/>
      <c r="Q78" s="336"/>
      <c r="R78" s="98" t="s">
        <v>191</v>
      </c>
      <c r="S78" s="270"/>
      <c r="T78" s="280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80"/>
      <c r="AJ78" s="300"/>
      <c r="AK78" s="189"/>
      <c r="AL78" s="163"/>
    </row>
    <row r="79" spans="2:38" ht="13" x14ac:dyDescent="0.3">
      <c r="B79" s="201"/>
      <c r="C79" s="351"/>
      <c r="D79" s="262"/>
      <c r="E79" s="15"/>
      <c r="F79" s="319"/>
      <c r="G79" s="16"/>
      <c r="H79" s="267"/>
      <c r="I79" s="15"/>
      <c r="J79" s="7"/>
      <c r="K79" s="262"/>
      <c r="L79" s="379" t="s">
        <v>208</v>
      </c>
      <c r="M79" s="99"/>
      <c r="N79" s="99"/>
      <c r="O79" s="301" t="s">
        <v>192</v>
      </c>
      <c r="P79" s="98"/>
      <c r="Q79" s="98"/>
      <c r="R79" s="98"/>
      <c r="S79" s="270"/>
      <c r="T79" s="280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80"/>
      <c r="AJ79" s="300"/>
      <c r="AK79" s="189"/>
      <c r="AL79" s="163"/>
    </row>
    <row r="80" spans="2:38" ht="13" x14ac:dyDescent="0.3">
      <c r="B80" s="201"/>
      <c r="C80" s="351" t="s">
        <v>116</v>
      </c>
      <c r="D80" s="262"/>
      <c r="E80" s="15">
        <v>1.7</v>
      </c>
      <c r="F80" s="319">
        <v>0</v>
      </c>
      <c r="G80" s="16"/>
      <c r="H80" s="267"/>
      <c r="I80" s="15">
        <v>1.7</v>
      </c>
      <c r="J80" s="7"/>
      <c r="K80" s="262"/>
      <c r="L80" s="75">
        <v>22250</v>
      </c>
      <c r="M80" s="99"/>
      <c r="N80" s="99"/>
      <c r="O80" s="336"/>
      <c r="P80" s="99"/>
      <c r="Q80" s="336"/>
      <c r="R80" s="98" t="s">
        <v>190</v>
      </c>
      <c r="S80" s="270"/>
      <c r="T80" s="280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80"/>
      <c r="AJ80" s="300"/>
      <c r="AK80" s="189"/>
      <c r="AL80" s="163"/>
    </row>
    <row r="81" spans="2:38" ht="13" x14ac:dyDescent="0.3">
      <c r="B81" s="201"/>
      <c r="C81" s="351" t="s">
        <v>116</v>
      </c>
      <c r="D81" s="262"/>
      <c r="E81" s="15">
        <v>1.5</v>
      </c>
      <c r="F81" s="319">
        <v>0</v>
      </c>
      <c r="G81" s="16"/>
      <c r="H81" s="267"/>
      <c r="I81" s="15">
        <v>1.5</v>
      </c>
      <c r="J81" s="7"/>
      <c r="K81" s="262"/>
      <c r="L81" s="75">
        <v>22251</v>
      </c>
      <c r="M81" s="99"/>
      <c r="N81" s="99"/>
      <c r="O81" s="336"/>
      <c r="P81" s="99"/>
      <c r="Q81" s="336"/>
      <c r="R81" s="98" t="s">
        <v>193</v>
      </c>
      <c r="S81" s="270"/>
      <c r="T81" s="280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80"/>
      <c r="AJ81" s="300"/>
      <c r="AK81" s="189"/>
      <c r="AL81" s="163"/>
    </row>
    <row r="82" spans="2:38" ht="13" x14ac:dyDescent="0.3">
      <c r="B82" s="201"/>
      <c r="C82" s="351" t="s">
        <v>116</v>
      </c>
      <c r="D82" s="262"/>
      <c r="E82" s="15">
        <v>1.3</v>
      </c>
      <c r="F82" s="319">
        <v>0</v>
      </c>
      <c r="G82" s="16"/>
      <c r="H82" s="267"/>
      <c r="I82" s="15">
        <v>1.3</v>
      </c>
      <c r="J82" s="7"/>
      <c r="K82" s="262"/>
      <c r="L82" s="75">
        <v>22252</v>
      </c>
      <c r="M82" s="99"/>
      <c r="N82" s="99"/>
      <c r="O82" s="336"/>
      <c r="P82" s="99"/>
      <c r="Q82" s="336"/>
      <c r="R82" s="98" t="s">
        <v>194</v>
      </c>
      <c r="S82" s="270"/>
      <c r="T82" s="280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80"/>
      <c r="AJ82" s="300"/>
      <c r="AK82" s="189"/>
      <c r="AL82" s="163"/>
    </row>
    <row r="83" spans="2:38" ht="13" x14ac:dyDescent="0.3">
      <c r="B83" s="201"/>
      <c r="C83" s="351" t="s">
        <v>116</v>
      </c>
      <c r="D83" s="262"/>
      <c r="E83" s="15"/>
      <c r="F83" s="319"/>
      <c r="G83" s="16"/>
      <c r="H83" s="267"/>
      <c r="I83" s="15"/>
      <c r="J83" s="7"/>
      <c r="K83" s="262"/>
      <c r="L83" s="75">
        <v>22253</v>
      </c>
      <c r="M83" s="99"/>
      <c r="N83" s="99"/>
      <c r="O83" s="98" t="s">
        <v>195</v>
      </c>
      <c r="P83" s="98"/>
      <c r="Q83" s="301"/>
      <c r="R83" s="98"/>
      <c r="S83" s="270"/>
      <c r="T83" s="280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80"/>
      <c r="AJ83" s="300"/>
      <c r="AK83" s="189"/>
      <c r="AL83" s="163"/>
    </row>
    <row r="84" spans="2:38" ht="13" x14ac:dyDescent="0.3">
      <c r="B84" s="201"/>
      <c r="C84" s="351" t="s">
        <v>116</v>
      </c>
      <c r="D84" s="262"/>
      <c r="E84" s="15">
        <v>1.2</v>
      </c>
      <c r="F84" s="319">
        <v>0</v>
      </c>
      <c r="G84" s="16"/>
      <c r="H84" s="267"/>
      <c r="I84" s="15">
        <v>1.2</v>
      </c>
      <c r="J84" s="7"/>
      <c r="K84" s="262"/>
      <c r="L84" s="75">
        <v>22254</v>
      </c>
      <c r="M84" s="99"/>
      <c r="N84" s="99"/>
      <c r="O84" s="99"/>
      <c r="P84" s="99"/>
      <c r="Q84" s="336"/>
      <c r="R84" s="98" t="s">
        <v>196</v>
      </c>
      <c r="S84" s="270"/>
      <c r="T84" s="280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80"/>
      <c r="AJ84" s="300"/>
      <c r="AK84" s="189"/>
      <c r="AL84" s="163"/>
    </row>
    <row r="85" spans="2:38" ht="13" x14ac:dyDescent="0.3">
      <c r="B85" s="201"/>
      <c r="C85" s="351" t="s">
        <v>116</v>
      </c>
      <c r="D85" s="262"/>
      <c r="E85" s="15">
        <v>1</v>
      </c>
      <c r="F85" s="319">
        <v>0</v>
      </c>
      <c r="G85" s="16"/>
      <c r="H85" s="267"/>
      <c r="I85" s="15">
        <v>1</v>
      </c>
      <c r="J85" s="7"/>
      <c r="K85" s="262"/>
      <c r="L85" s="75">
        <v>22255</v>
      </c>
      <c r="M85" s="99"/>
      <c r="N85" s="99"/>
      <c r="O85" s="99"/>
      <c r="P85" s="99"/>
      <c r="Q85" s="336"/>
      <c r="R85" s="98" t="s">
        <v>197</v>
      </c>
      <c r="S85" s="270"/>
      <c r="T85" s="280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80"/>
      <c r="AJ85" s="300"/>
      <c r="AK85" s="189"/>
      <c r="AL85" s="163"/>
    </row>
    <row r="86" spans="2:38" ht="13" x14ac:dyDescent="0.3">
      <c r="B86" s="201"/>
      <c r="C86" s="351" t="s">
        <v>116</v>
      </c>
      <c r="D86" s="262"/>
      <c r="E86" s="15">
        <v>1.2</v>
      </c>
      <c r="F86" s="319">
        <v>0</v>
      </c>
      <c r="G86" s="16"/>
      <c r="H86" s="267"/>
      <c r="I86" s="15">
        <v>1.2</v>
      </c>
      <c r="J86" s="7"/>
      <c r="K86" s="262"/>
      <c r="L86" s="75">
        <v>22256</v>
      </c>
      <c r="M86" s="99"/>
      <c r="N86" s="99"/>
      <c r="O86" s="99"/>
      <c r="P86" s="99"/>
      <c r="Q86" s="336"/>
      <c r="R86" s="98" t="s">
        <v>198</v>
      </c>
      <c r="S86" s="270"/>
      <c r="T86" s="280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80"/>
      <c r="AJ86" s="300"/>
      <c r="AK86" s="189"/>
      <c r="AL86" s="163"/>
    </row>
    <row r="87" spans="2:38" ht="13" x14ac:dyDescent="0.3">
      <c r="B87" s="201"/>
      <c r="C87" s="351"/>
      <c r="D87" s="262"/>
      <c r="E87" s="15"/>
      <c r="F87" s="319"/>
      <c r="G87" s="16"/>
      <c r="H87" s="267"/>
      <c r="I87" s="15"/>
      <c r="J87" s="7"/>
      <c r="K87" s="262"/>
      <c r="L87" s="75">
        <v>22257</v>
      </c>
      <c r="M87" s="99"/>
      <c r="N87" s="99"/>
      <c r="O87" s="98" t="s">
        <v>199</v>
      </c>
      <c r="P87" s="98"/>
      <c r="Q87" s="301"/>
      <c r="R87" s="98"/>
      <c r="S87" s="270"/>
      <c r="T87" s="280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80"/>
      <c r="AJ87" s="300"/>
      <c r="AK87" s="189"/>
      <c r="AL87" s="163"/>
    </row>
    <row r="88" spans="2:38" ht="13" x14ac:dyDescent="0.3">
      <c r="B88" s="201"/>
      <c r="C88" s="199" t="str">
        <f t="shared" ref="C88:C90" si="24">IF(F88=0,"Not Started",IF(E88=0,"Complete", "In Progress"))</f>
        <v>Not Started</v>
      </c>
      <c r="D88" s="262"/>
      <c r="E88" s="15">
        <v>1.3</v>
      </c>
      <c r="F88" s="319">
        <v>0</v>
      </c>
      <c r="G88" s="16"/>
      <c r="H88" s="267"/>
      <c r="I88" s="15">
        <v>1.3</v>
      </c>
      <c r="J88" s="7"/>
      <c r="K88" s="262"/>
      <c r="L88" s="75">
        <v>22258</v>
      </c>
      <c r="M88" s="99"/>
      <c r="N88" s="99"/>
      <c r="O88" s="99"/>
      <c r="P88" s="99"/>
      <c r="Q88" s="336"/>
      <c r="R88" s="98" t="s">
        <v>196</v>
      </c>
      <c r="S88" s="270"/>
      <c r="T88" s="280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80"/>
      <c r="AJ88" s="300"/>
      <c r="AK88" s="189"/>
      <c r="AL88" s="163"/>
    </row>
    <row r="89" spans="2:38" ht="13" x14ac:dyDescent="0.3">
      <c r="B89" s="201"/>
      <c r="C89" s="199" t="str">
        <f t="shared" si="24"/>
        <v>Not Started</v>
      </c>
      <c r="D89" s="262"/>
      <c r="E89" s="15">
        <v>1.4</v>
      </c>
      <c r="F89" s="319">
        <v>0</v>
      </c>
      <c r="G89" s="16"/>
      <c r="H89" s="267"/>
      <c r="I89" s="15">
        <v>1.4</v>
      </c>
      <c r="J89" s="7"/>
      <c r="K89" s="262"/>
      <c r="L89" s="75">
        <v>22259</v>
      </c>
      <c r="M89" s="99"/>
      <c r="N89" s="99"/>
      <c r="O89" s="99"/>
      <c r="P89" s="99"/>
      <c r="Q89" s="336"/>
      <c r="R89" s="98" t="s">
        <v>197</v>
      </c>
      <c r="S89" s="270"/>
      <c r="T89" s="280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80"/>
      <c r="AJ89" s="300"/>
      <c r="AK89" s="189"/>
      <c r="AL89" s="163"/>
    </row>
    <row r="90" spans="2:38" ht="13" x14ac:dyDescent="0.3">
      <c r="B90" s="201"/>
      <c r="C90" s="199" t="str">
        <f t="shared" si="24"/>
        <v>Not Started</v>
      </c>
      <c r="D90" s="262"/>
      <c r="E90" s="15">
        <v>1.2</v>
      </c>
      <c r="F90" s="319">
        <v>0</v>
      </c>
      <c r="G90" s="16"/>
      <c r="H90" s="267"/>
      <c r="I90" s="15">
        <v>1.2</v>
      </c>
      <c r="J90" s="7"/>
      <c r="K90" s="262"/>
      <c r="L90" s="75">
        <v>22260</v>
      </c>
      <c r="M90" s="99"/>
      <c r="N90" s="99"/>
      <c r="O90" s="99"/>
      <c r="P90" s="99"/>
      <c r="Q90" s="336"/>
      <c r="R90" s="98" t="s">
        <v>198</v>
      </c>
      <c r="S90" s="270"/>
      <c r="T90" s="280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80"/>
      <c r="AJ90" s="300"/>
      <c r="AK90" s="189"/>
      <c r="AL90" s="163"/>
    </row>
    <row r="91" spans="2:38" ht="14.5" x14ac:dyDescent="0.35">
      <c r="B91" s="201"/>
      <c r="C91" s="199" t="str">
        <f>IF(F91=0,"Not Started",IF(E91=0,"Complete", "In Progress"))</f>
        <v>Not Started</v>
      </c>
      <c r="D91" s="262"/>
      <c r="E91" s="15">
        <v>1.4</v>
      </c>
      <c r="F91" s="319">
        <f>AJ91</f>
        <v>0</v>
      </c>
      <c r="G91" s="16"/>
      <c r="H91" s="267"/>
      <c r="I91" s="15">
        <v>1.4</v>
      </c>
      <c r="J91" s="7"/>
      <c r="K91" s="262"/>
      <c r="L91" s="75">
        <v>25000</v>
      </c>
      <c r="M91" s="113"/>
      <c r="N91" s="307"/>
      <c r="O91" s="366" t="s">
        <v>156</v>
      </c>
      <c r="P91" s="301"/>
      <c r="Q91" s="98"/>
      <c r="R91" s="105"/>
      <c r="S91" s="102"/>
      <c r="T91" s="280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80"/>
      <c r="AJ91" s="300">
        <f>SUM(T91:AI91)</f>
        <v>0</v>
      </c>
      <c r="AK91" s="189"/>
      <c r="AL91" s="163"/>
    </row>
    <row r="92" spans="2:38" ht="13" x14ac:dyDescent="0.3">
      <c r="B92" s="201"/>
      <c r="C92" s="76"/>
      <c r="D92" s="262"/>
      <c r="E92" s="76"/>
      <c r="F92" s="76"/>
      <c r="G92" s="16"/>
      <c r="H92" s="267"/>
      <c r="I92" s="76"/>
      <c r="J92" s="7"/>
      <c r="K92" s="262"/>
      <c r="L92" s="75">
        <v>30000</v>
      </c>
      <c r="M92" s="107" t="s">
        <v>38</v>
      </c>
      <c r="N92" s="110"/>
      <c r="O92" s="110"/>
      <c r="P92" s="111"/>
      <c r="Q92" s="110"/>
      <c r="R92" s="110"/>
      <c r="S92" s="112"/>
      <c r="T92" s="280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4"/>
      <c r="AJ92" s="324"/>
      <c r="AK92" s="189"/>
      <c r="AL92" s="163"/>
    </row>
    <row r="93" spans="2:38" ht="13" x14ac:dyDescent="0.3">
      <c r="B93" s="201"/>
      <c r="C93" s="76"/>
      <c r="D93" s="262"/>
      <c r="E93" s="76"/>
      <c r="F93" s="76"/>
      <c r="G93" s="16"/>
      <c r="H93" s="267"/>
      <c r="I93" s="76"/>
      <c r="J93" s="7"/>
      <c r="K93" s="262"/>
      <c r="L93" s="75">
        <v>31000</v>
      </c>
      <c r="M93" s="113"/>
      <c r="N93" s="301" t="s">
        <v>166</v>
      </c>
      <c r="O93" s="98"/>
      <c r="P93" s="105"/>
      <c r="Q93" s="98"/>
      <c r="R93" s="98"/>
      <c r="S93" s="102"/>
      <c r="T93" s="280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78"/>
      <c r="AJ93" s="367"/>
      <c r="AK93" s="190"/>
      <c r="AL93" s="163"/>
    </row>
    <row r="94" spans="2:38" ht="13" x14ac:dyDescent="0.3">
      <c r="B94" s="201"/>
      <c r="C94" s="341" t="str">
        <f t="shared" ref="C94:C99" si="25">IF(F94=0,"Not Started",IF(E94=0,"Complete", "In Progress"))</f>
        <v>Not Started</v>
      </c>
      <c r="D94" s="304"/>
      <c r="E94" s="76"/>
      <c r="F94" s="341">
        <f t="shared" ref="F94:F99" si="26">AJ94</f>
        <v>0</v>
      </c>
      <c r="G94" s="339"/>
      <c r="H94" s="267"/>
      <c r="I94" s="76"/>
      <c r="J94" s="340"/>
      <c r="K94" s="304"/>
      <c r="L94" s="75">
        <v>31100</v>
      </c>
      <c r="M94" s="113"/>
      <c r="N94" s="336"/>
      <c r="O94" s="335" t="s">
        <v>157</v>
      </c>
      <c r="P94" s="330"/>
      <c r="Q94" s="329"/>
      <c r="R94" s="329"/>
      <c r="S94" s="331"/>
      <c r="T94" s="338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78"/>
      <c r="AJ94" s="367"/>
      <c r="AK94" s="190"/>
      <c r="AL94" s="163"/>
    </row>
    <row r="95" spans="2:38" ht="13" x14ac:dyDescent="0.3">
      <c r="B95" s="201"/>
      <c r="C95" s="314" t="str">
        <f t="shared" si="25"/>
        <v>Not Started</v>
      </c>
      <c r="D95" s="304"/>
      <c r="E95" s="325">
        <v>1.5</v>
      </c>
      <c r="F95" s="315">
        <f t="shared" si="26"/>
        <v>0</v>
      </c>
      <c r="G95" s="327"/>
      <c r="H95" s="267"/>
      <c r="I95" s="325">
        <v>1.5</v>
      </c>
      <c r="J95" s="328"/>
      <c r="K95" s="304"/>
      <c r="L95" s="75">
        <v>31110</v>
      </c>
      <c r="M95" s="113"/>
      <c r="N95" s="336"/>
      <c r="O95" s="336"/>
      <c r="P95" s="330" t="s">
        <v>131</v>
      </c>
      <c r="Q95" s="329"/>
      <c r="R95" s="329"/>
      <c r="S95" s="331"/>
      <c r="T95" s="326"/>
      <c r="U95" s="332"/>
      <c r="V95" s="332"/>
      <c r="W95" s="332"/>
      <c r="X95" s="332"/>
      <c r="Y95" s="332"/>
      <c r="Z95" s="332"/>
      <c r="AA95" s="332"/>
      <c r="AB95" s="332"/>
      <c r="AC95" s="332"/>
      <c r="AD95" s="332"/>
      <c r="AE95" s="332"/>
      <c r="AF95" s="332"/>
      <c r="AG95" s="332"/>
      <c r="AH95" s="332"/>
      <c r="AI95" s="333"/>
      <c r="AJ95" s="334"/>
      <c r="AK95" s="190"/>
      <c r="AL95" s="163"/>
    </row>
    <row r="96" spans="2:38" ht="13" x14ac:dyDescent="0.3">
      <c r="B96" s="201"/>
      <c r="C96" s="314" t="str">
        <f t="shared" si="25"/>
        <v>Not Started</v>
      </c>
      <c r="D96" s="304"/>
      <c r="E96" s="325">
        <v>2</v>
      </c>
      <c r="F96" s="315">
        <f t="shared" si="26"/>
        <v>0</v>
      </c>
      <c r="G96" s="327"/>
      <c r="H96" s="267"/>
      <c r="I96" s="325">
        <v>2</v>
      </c>
      <c r="J96" s="328"/>
      <c r="K96" s="304"/>
      <c r="L96" s="75">
        <v>31120</v>
      </c>
      <c r="M96" s="113"/>
      <c r="N96" s="336"/>
      <c r="O96" s="373"/>
      <c r="P96" s="330" t="s">
        <v>132</v>
      </c>
      <c r="Q96" s="329"/>
      <c r="R96" s="329"/>
      <c r="S96" s="331"/>
      <c r="T96" s="326"/>
      <c r="U96" s="332"/>
      <c r="V96" s="332"/>
      <c r="W96" s="332"/>
      <c r="X96" s="332"/>
      <c r="Y96" s="332"/>
      <c r="Z96" s="332"/>
      <c r="AA96" s="332"/>
      <c r="AB96" s="332"/>
      <c r="AC96" s="332"/>
      <c r="AD96" s="332"/>
      <c r="AE96" s="332"/>
      <c r="AF96" s="332"/>
      <c r="AG96" s="332"/>
      <c r="AH96" s="332"/>
      <c r="AI96" s="333"/>
      <c r="AJ96" s="334"/>
      <c r="AK96" s="190"/>
      <c r="AL96" s="163"/>
    </row>
    <row r="97" spans="2:38" ht="13" x14ac:dyDescent="0.3">
      <c r="B97" s="201"/>
      <c r="C97" s="76"/>
      <c r="D97" s="304"/>
      <c r="E97" s="76"/>
      <c r="F97" s="76"/>
      <c r="G97" s="298"/>
      <c r="H97" s="267"/>
      <c r="I97" s="76"/>
      <c r="J97" s="328"/>
      <c r="K97" s="304"/>
      <c r="L97" s="75">
        <v>31200</v>
      </c>
      <c r="M97" s="113"/>
      <c r="N97" s="336"/>
      <c r="O97" s="364" t="s">
        <v>158</v>
      </c>
      <c r="P97" s="330"/>
      <c r="Q97" s="329"/>
      <c r="R97" s="329"/>
      <c r="S97" s="331"/>
      <c r="T97" s="326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4"/>
      <c r="AJ97" s="324"/>
      <c r="AK97" s="190"/>
      <c r="AL97" s="163"/>
    </row>
    <row r="98" spans="2:38" ht="13" x14ac:dyDescent="0.3">
      <c r="B98" s="201"/>
      <c r="C98" s="314" t="str">
        <f t="shared" si="25"/>
        <v>Not Started</v>
      </c>
      <c r="D98" s="304"/>
      <c r="E98" s="325">
        <v>2</v>
      </c>
      <c r="F98" s="315">
        <f t="shared" si="26"/>
        <v>0</v>
      </c>
      <c r="G98" s="327"/>
      <c r="H98" s="267"/>
      <c r="I98" s="325">
        <v>2</v>
      </c>
      <c r="J98" s="328"/>
      <c r="K98" s="304"/>
      <c r="L98" s="75">
        <v>31210</v>
      </c>
      <c r="M98" s="113"/>
      <c r="N98" s="336"/>
      <c r="O98" s="336"/>
      <c r="P98" s="330" t="s">
        <v>133</v>
      </c>
      <c r="Q98" s="329"/>
      <c r="R98" s="329"/>
      <c r="S98" s="331"/>
      <c r="T98" s="326"/>
      <c r="U98" s="332"/>
      <c r="V98" s="332"/>
      <c r="W98" s="332"/>
      <c r="X98" s="332"/>
      <c r="Y98" s="332"/>
      <c r="Z98" s="332"/>
      <c r="AA98" s="332"/>
      <c r="AB98" s="332"/>
      <c r="AC98" s="332"/>
      <c r="AD98" s="332"/>
      <c r="AE98" s="332"/>
      <c r="AF98" s="332"/>
      <c r="AG98" s="332"/>
      <c r="AH98" s="332"/>
      <c r="AI98" s="333"/>
      <c r="AJ98" s="334"/>
      <c r="AK98" s="190"/>
      <c r="AL98" s="163"/>
    </row>
    <row r="99" spans="2:38" ht="13" x14ac:dyDescent="0.3">
      <c r="B99" s="201"/>
      <c r="C99" s="314" t="str">
        <f t="shared" si="25"/>
        <v>Not Started</v>
      </c>
      <c r="D99" s="304"/>
      <c r="E99" s="325">
        <v>2</v>
      </c>
      <c r="F99" s="315">
        <f t="shared" si="26"/>
        <v>0</v>
      </c>
      <c r="G99" s="327"/>
      <c r="H99" s="267"/>
      <c r="I99" s="325">
        <v>2</v>
      </c>
      <c r="J99" s="328"/>
      <c r="K99" s="304"/>
      <c r="L99" s="75">
        <v>31220</v>
      </c>
      <c r="M99" s="113"/>
      <c r="N99" s="336"/>
      <c r="O99" s="336"/>
      <c r="P99" s="330" t="s">
        <v>134</v>
      </c>
      <c r="Q99" s="329"/>
      <c r="R99" s="329"/>
      <c r="S99" s="331"/>
      <c r="T99" s="326"/>
      <c r="U99" s="332"/>
      <c r="V99" s="332"/>
      <c r="W99" s="332"/>
      <c r="X99" s="332"/>
      <c r="Y99" s="332"/>
      <c r="Z99" s="332"/>
      <c r="AA99" s="332"/>
      <c r="AB99" s="332"/>
      <c r="AC99" s="332"/>
      <c r="AD99" s="332"/>
      <c r="AE99" s="332"/>
      <c r="AF99" s="332"/>
      <c r="AG99" s="332"/>
      <c r="AH99" s="332"/>
      <c r="AI99" s="333"/>
      <c r="AJ99" s="334"/>
      <c r="AK99" s="190"/>
      <c r="AL99" s="163"/>
    </row>
    <row r="100" spans="2:38" ht="13" x14ac:dyDescent="0.3">
      <c r="B100" s="201"/>
      <c r="C100" s="314" t="str">
        <f>IF(F100=0,"Not Started",IF(E100=0,"Complete", "In Progress"))</f>
        <v>Not Started</v>
      </c>
      <c r="D100" s="304"/>
      <c r="E100" s="325">
        <v>2</v>
      </c>
      <c r="F100" s="315">
        <f>AJ100</f>
        <v>0</v>
      </c>
      <c r="G100" s="327"/>
      <c r="H100" s="267"/>
      <c r="I100" s="325">
        <v>2</v>
      </c>
      <c r="J100" s="328"/>
      <c r="K100" s="304"/>
      <c r="L100" s="75">
        <v>31230</v>
      </c>
      <c r="M100" s="113"/>
      <c r="N100" s="336"/>
      <c r="O100" s="336"/>
      <c r="P100" s="330" t="s">
        <v>135</v>
      </c>
      <c r="Q100" s="329"/>
      <c r="R100" s="329"/>
      <c r="S100" s="331"/>
      <c r="T100" s="326"/>
      <c r="U100" s="332"/>
      <c r="V100" s="332"/>
      <c r="W100" s="332"/>
      <c r="X100" s="332"/>
      <c r="Y100" s="332"/>
      <c r="Z100" s="332"/>
      <c r="AA100" s="332"/>
      <c r="AB100" s="332"/>
      <c r="AC100" s="332"/>
      <c r="AD100" s="332"/>
      <c r="AE100" s="332"/>
      <c r="AF100" s="332"/>
      <c r="AG100" s="332"/>
      <c r="AH100" s="332"/>
      <c r="AI100" s="333"/>
      <c r="AJ100" s="334"/>
      <c r="AK100" s="190"/>
      <c r="AL100" s="163"/>
    </row>
    <row r="101" spans="2:38" ht="13" x14ac:dyDescent="0.3">
      <c r="B101" s="201"/>
      <c r="C101" s="368" t="str">
        <f>IF(F101=0,"Not Started",IF(E101=0,"Complete", "In Progress"))</f>
        <v>Not Started</v>
      </c>
      <c r="D101" s="304"/>
      <c r="E101" s="305">
        <v>1</v>
      </c>
      <c r="F101" s="315">
        <f>AJ101</f>
        <v>0</v>
      </c>
      <c r="G101" s="306"/>
      <c r="H101" s="267"/>
      <c r="I101" s="305">
        <v>1</v>
      </c>
      <c r="J101" s="328"/>
      <c r="K101" s="304"/>
      <c r="L101" s="75">
        <v>31300</v>
      </c>
      <c r="M101" s="113"/>
      <c r="N101" s="336"/>
      <c r="O101" s="335" t="s">
        <v>159</v>
      </c>
      <c r="P101" s="330"/>
      <c r="Q101" s="329"/>
      <c r="R101" s="329"/>
      <c r="S101" s="331"/>
      <c r="T101" s="326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78"/>
      <c r="AJ101" s="367"/>
      <c r="AK101" s="190"/>
      <c r="AL101" s="163"/>
    </row>
    <row r="102" spans="2:38" ht="13" x14ac:dyDescent="0.3">
      <c r="B102" s="201"/>
      <c r="C102" s="76"/>
      <c r="D102" s="304"/>
      <c r="E102" s="76"/>
      <c r="F102" s="76"/>
      <c r="G102" s="339"/>
      <c r="H102" s="267"/>
      <c r="I102" s="76"/>
      <c r="J102" s="340"/>
      <c r="K102" s="304"/>
      <c r="L102" s="75">
        <v>32000</v>
      </c>
      <c r="M102" s="113"/>
      <c r="N102" s="301" t="s">
        <v>167</v>
      </c>
      <c r="O102" s="335"/>
      <c r="P102" s="330"/>
      <c r="Q102" s="329"/>
      <c r="R102" s="329"/>
      <c r="S102" s="331"/>
      <c r="T102" s="338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78"/>
      <c r="AJ102" s="367"/>
      <c r="AK102" s="190"/>
      <c r="AL102" s="163"/>
    </row>
    <row r="103" spans="2:38" ht="13" x14ac:dyDescent="0.3">
      <c r="B103" s="201"/>
      <c r="C103" s="76"/>
      <c r="D103" s="304"/>
      <c r="E103" s="76"/>
      <c r="F103" s="76"/>
      <c r="G103" s="339"/>
      <c r="H103" s="267"/>
      <c r="I103" s="76"/>
      <c r="J103" s="340"/>
      <c r="K103" s="304"/>
      <c r="L103" s="75">
        <v>32100</v>
      </c>
      <c r="M103" s="113"/>
      <c r="N103" s="336"/>
      <c r="O103" s="335" t="s">
        <v>180</v>
      </c>
      <c r="P103" s="330"/>
      <c r="Q103" s="329"/>
      <c r="R103" s="329"/>
      <c r="S103" s="331"/>
      <c r="T103" s="338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78"/>
      <c r="AJ103" s="367"/>
      <c r="AK103" s="190"/>
      <c r="AL103" s="163"/>
    </row>
    <row r="104" spans="2:38" ht="13" x14ac:dyDescent="0.3">
      <c r="B104" s="201"/>
      <c r="C104" s="314" t="str">
        <f>IF(F104=0,"Not Started",IF(E104=0,"Complete", "In Progress"))</f>
        <v>Not Started</v>
      </c>
      <c r="D104" s="304"/>
      <c r="E104" s="325">
        <v>1.3</v>
      </c>
      <c r="F104" s="315">
        <f>AJ104</f>
        <v>0</v>
      </c>
      <c r="G104" s="327"/>
      <c r="H104" s="267"/>
      <c r="I104" s="325">
        <v>1.3</v>
      </c>
      <c r="J104" s="328"/>
      <c r="K104" s="304"/>
      <c r="L104" s="75">
        <v>31110</v>
      </c>
      <c r="M104" s="113"/>
      <c r="N104" s="336"/>
      <c r="O104" s="336"/>
      <c r="P104" s="337" t="s">
        <v>136</v>
      </c>
      <c r="Q104" s="329"/>
      <c r="R104" s="329"/>
      <c r="S104" s="331"/>
      <c r="T104" s="326"/>
      <c r="U104" s="332"/>
      <c r="V104" s="332"/>
      <c r="W104" s="332"/>
      <c r="X104" s="332"/>
      <c r="Y104" s="332"/>
      <c r="Z104" s="332"/>
      <c r="AA104" s="332"/>
      <c r="AB104" s="332"/>
      <c r="AC104" s="332"/>
      <c r="AD104" s="332"/>
      <c r="AE104" s="332"/>
      <c r="AF104" s="332"/>
      <c r="AG104" s="332"/>
      <c r="AH104" s="332"/>
      <c r="AI104" s="333"/>
      <c r="AJ104" s="334"/>
      <c r="AK104" s="190"/>
      <c r="AL104" s="163"/>
    </row>
    <row r="105" spans="2:38" ht="13" x14ac:dyDescent="0.3">
      <c r="B105" s="201"/>
      <c r="C105" s="314" t="str">
        <f>IF(F105=0,"Not Started",IF(E105=0,"Complete", "In Progress"))</f>
        <v>Not Started</v>
      </c>
      <c r="D105" s="304"/>
      <c r="E105" s="325">
        <v>1.2</v>
      </c>
      <c r="F105" s="315">
        <f>AJ105</f>
        <v>0</v>
      </c>
      <c r="G105" s="327"/>
      <c r="H105" s="267"/>
      <c r="I105" s="325">
        <v>1.2</v>
      </c>
      <c r="J105" s="328"/>
      <c r="K105" s="304"/>
      <c r="L105" s="75">
        <v>31120</v>
      </c>
      <c r="M105" s="113"/>
      <c r="N105" s="336"/>
      <c r="O105" s="336"/>
      <c r="P105" s="337" t="s">
        <v>134</v>
      </c>
      <c r="Q105" s="329"/>
      <c r="R105" s="329"/>
      <c r="S105" s="331"/>
      <c r="T105" s="326"/>
      <c r="U105" s="332"/>
      <c r="V105" s="332"/>
      <c r="W105" s="332"/>
      <c r="X105" s="332"/>
      <c r="Y105" s="332"/>
      <c r="Z105" s="332"/>
      <c r="AA105" s="332"/>
      <c r="AB105" s="332"/>
      <c r="AC105" s="332"/>
      <c r="AD105" s="332"/>
      <c r="AE105" s="332"/>
      <c r="AF105" s="332"/>
      <c r="AG105" s="332"/>
      <c r="AH105" s="332"/>
      <c r="AI105" s="333"/>
      <c r="AJ105" s="334"/>
      <c r="AK105" s="190"/>
      <c r="AL105" s="163"/>
    </row>
    <row r="106" spans="2:38" ht="13" x14ac:dyDescent="0.3">
      <c r="B106" s="201"/>
      <c r="C106" s="314" t="str">
        <f>IF(F106=0,"Not Started",IF(E106=0,"Complete", "In Progress"))</f>
        <v>Not Started</v>
      </c>
      <c r="D106" s="304"/>
      <c r="E106" s="325">
        <v>1.4</v>
      </c>
      <c r="F106" s="315">
        <f>AJ106</f>
        <v>0</v>
      </c>
      <c r="G106" s="327"/>
      <c r="H106" s="267"/>
      <c r="I106" s="325">
        <v>1.4</v>
      </c>
      <c r="J106" s="328"/>
      <c r="K106" s="304"/>
      <c r="L106" s="75">
        <v>31130</v>
      </c>
      <c r="M106" s="113"/>
      <c r="N106" s="336"/>
      <c r="O106" s="336"/>
      <c r="P106" s="337" t="s">
        <v>181</v>
      </c>
      <c r="Q106" s="329"/>
      <c r="R106" s="329"/>
      <c r="S106" s="331"/>
      <c r="T106" s="326"/>
      <c r="U106" s="332"/>
      <c r="V106" s="332"/>
      <c r="W106" s="332"/>
      <c r="X106" s="332"/>
      <c r="Y106" s="332"/>
      <c r="Z106" s="332"/>
      <c r="AA106" s="332"/>
      <c r="AB106" s="332"/>
      <c r="AC106" s="332"/>
      <c r="AD106" s="332"/>
      <c r="AE106" s="332"/>
      <c r="AF106" s="332"/>
      <c r="AG106" s="332"/>
      <c r="AH106" s="332"/>
      <c r="AI106" s="333"/>
      <c r="AJ106" s="334"/>
      <c r="AK106" s="190"/>
      <c r="AL106" s="163"/>
    </row>
    <row r="107" spans="2:38" ht="13" x14ac:dyDescent="0.3">
      <c r="B107" s="201"/>
      <c r="C107" s="314" t="str">
        <f>IF(F107=0,"Not Started",IF(E107=0,"Complete", "In Progress"))</f>
        <v>Not Started</v>
      </c>
      <c r="D107" s="304"/>
      <c r="E107" s="325">
        <v>1.6</v>
      </c>
      <c r="F107" s="315">
        <f>AJ107</f>
        <v>0</v>
      </c>
      <c r="G107" s="327"/>
      <c r="H107" s="267"/>
      <c r="I107" s="325">
        <v>1.6</v>
      </c>
      <c r="J107" s="328"/>
      <c r="K107" s="304"/>
      <c r="L107" s="75">
        <v>31140</v>
      </c>
      <c r="M107" s="113"/>
      <c r="N107" s="336"/>
      <c r="O107" s="336"/>
      <c r="P107" s="337" t="s">
        <v>137</v>
      </c>
      <c r="Q107" s="329"/>
      <c r="R107" s="329"/>
      <c r="S107" s="331"/>
      <c r="T107" s="326"/>
      <c r="U107" s="332"/>
      <c r="V107" s="332"/>
      <c r="W107" s="332"/>
      <c r="X107" s="332"/>
      <c r="Y107" s="332"/>
      <c r="Z107" s="332"/>
      <c r="AA107" s="332"/>
      <c r="AB107" s="332"/>
      <c r="AC107" s="332"/>
      <c r="AD107" s="332"/>
      <c r="AE107" s="332"/>
      <c r="AF107" s="332"/>
      <c r="AG107" s="332"/>
      <c r="AH107" s="332"/>
      <c r="AI107" s="333"/>
      <c r="AJ107" s="334"/>
      <c r="AK107" s="190"/>
      <c r="AL107" s="163"/>
    </row>
    <row r="108" spans="2:38" ht="13" x14ac:dyDescent="0.3">
      <c r="B108" s="201"/>
      <c r="C108" s="314" t="str">
        <f>IF(F108=0,"Not Started",IF(E108=0,"Complete", "In Progress"))</f>
        <v>Not Started</v>
      </c>
      <c r="D108" s="304"/>
      <c r="E108" s="325">
        <v>1</v>
      </c>
      <c r="F108" s="315">
        <f>AJ108</f>
        <v>0</v>
      </c>
      <c r="G108" s="327"/>
      <c r="H108" s="267"/>
      <c r="I108" s="325">
        <v>1</v>
      </c>
      <c r="J108" s="328"/>
      <c r="K108" s="304"/>
      <c r="L108" s="75">
        <v>33000</v>
      </c>
      <c r="M108" s="113"/>
      <c r="N108" s="301" t="s">
        <v>160</v>
      </c>
      <c r="O108" s="301"/>
      <c r="P108" s="105"/>
      <c r="Q108" s="335"/>
      <c r="R108" s="329"/>
      <c r="S108" s="331"/>
      <c r="T108" s="326"/>
      <c r="U108" s="332"/>
      <c r="V108" s="332"/>
      <c r="W108" s="332"/>
      <c r="X108" s="332"/>
      <c r="Y108" s="332"/>
      <c r="Z108" s="332"/>
      <c r="AA108" s="332"/>
      <c r="AB108" s="332"/>
      <c r="AC108" s="332"/>
      <c r="AD108" s="332"/>
      <c r="AE108" s="332"/>
      <c r="AF108" s="332"/>
      <c r="AG108" s="332"/>
      <c r="AH108" s="332"/>
      <c r="AI108" s="333"/>
      <c r="AJ108" s="334"/>
      <c r="AK108" s="190"/>
      <c r="AL108" s="163"/>
    </row>
    <row r="109" spans="2:38" ht="13" x14ac:dyDescent="0.3">
      <c r="B109" s="201"/>
      <c r="C109" s="76"/>
      <c r="D109" s="304"/>
      <c r="E109" s="76"/>
      <c r="F109" s="76"/>
      <c r="G109" s="16"/>
      <c r="H109" s="267"/>
      <c r="I109" s="76"/>
      <c r="J109" s="7"/>
      <c r="K109" s="304"/>
      <c r="L109" s="75">
        <v>40000</v>
      </c>
      <c r="M109" s="107" t="s">
        <v>39</v>
      </c>
      <c r="N109" s="110"/>
      <c r="O109" s="110"/>
      <c r="P109" s="111"/>
      <c r="Q109" s="110"/>
      <c r="R109" s="110"/>
      <c r="S109" s="112"/>
      <c r="T109" s="280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4"/>
      <c r="AJ109" s="160"/>
      <c r="AK109" s="190"/>
      <c r="AL109" s="163"/>
    </row>
    <row r="110" spans="2:38" ht="13" x14ac:dyDescent="0.3">
      <c r="B110" s="201"/>
      <c r="C110" s="76"/>
      <c r="D110" s="304"/>
      <c r="E110" s="126"/>
      <c r="F110" s="126"/>
      <c r="G110" s="16"/>
      <c r="H110" s="267"/>
      <c r="I110" s="76"/>
      <c r="J110" s="7"/>
      <c r="K110" s="304"/>
      <c r="L110" s="75">
        <v>41000</v>
      </c>
      <c r="M110" s="318"/>
      <c r="N110" s="301" t="s">
        <v>138</v>
      </c>
      <c r="O110" s="98"/>
      <c r="P110" s="105"/>
      <c r="Q110" s="98"/>
      <c r="R110" s="98"/>
      <c r="S110" s="102"/>
      <c r="T110" s="280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4"/>
      <c r="AJ110" s="160"/>
      <c r="AK110" s="190"/>
      <c r="AL110" s="163"/>
    </row>
    <row r="111" spans="2:38" ht="13" x14ac:dyDescent="0.3">
      <c r="B111" s="201"/>
      <c r="C111" s="314" t="str">
        <f>IF(F111=0,"Not Started",IF(E111=0,"Complete", "In Progress"))</f>
        <v>Not Started</v>
      </c>
      <c r="D111" s="304"/>
      <c r="E111" s="310">
        <v>2</v>
      </c>
      <c r="F111" s="319">
        <f>AJ111</f>
        <v>0</v>
      </c>
      <c r="G111" s="306"/>
      <c r="H111" s="267"/>
      <c r="I111" s="305">
        <v>2</v>
      </c>
      <c r="J111" s="343"/>
      <c r="K111" s="304"/>
      <c r="L111" s="75">
        <v>41100</v>
      </c>
      <c r="M111" s="113"/>
      <c r="N111" s="345"/>
      <c r="O111" s="301" t="s">
        <v>139</v>
      </c>
      <c r="P111" s="105"/>
      <c r="Q111" s="98"/>
      <c r="R111" s="98"/>
      <c r="S111" s="102"/>
      <c r="T111" s="342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78"/>
      <c r="AJ111" s="344"/>
      <c r="AK111" s="190"/>
      <c r="AL111" s="163"/>
    </row>
    <row r="112" spans="2:38" ht="13" x14ac:dyDescent="0.3">
      <c r="B112" s="201"/>
      <c r="C112" s="76"/>
      <c r="D112" s="304"/>
      <c r="E112" s="126"/>
      <c r="F112" s="126"/>
      <c r="G112" s="298"/>
      <c r="H112" s="267"/>
      <c r="I112" s="76"/>
      <c r="J112" s="343"/>
      <c r="K112" s="304"/>
      <c r="L112" s="75">
        <v>41200</v>
      </c>
      <c r="M112" s="346"/>
      <c r="N112" s="348"/>
      <c r="O112" s="301" t="s">
        <v>140</v>
      </c>
      <c r="P112" s="105"/>
      <c r="Q112" s="98"/>
      <c r="R112" s="98"/>
      <c r="S112" s="102"/>
      <c r="T112" s="342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4"/>
      <c r="AJ112" s="160"/>
      <c r="AK112" s="190"/>
      <c r="AL112" s="163"/>
    </row>
    <row r="113" spans="2:38" ht="13" x14ac:dyDescent="0.3">
      <c r="B113" s="201"/>
      <c r="C113" s="314" t="str">
        <f>IF(F113=0,"Not Started",IF(E113=0,"Complete", "In Progress"))</f>
        <v>Not Started</v>
      </c>
      <c r="D113" s="304"/>
      <c r="E113" s="310">
        <v>1.6</v>
      </c>
      <c r="F113" s="319">
        <f>AJ113</f>
        <v>0</v>
      </c>
      <c r="G113" s="306"/>
      <c r="H113" s="267"/>
      <c r="I113" s="305">
        <v>1.6</v>
      </c>
      <c r="J113" s="343"/>
      <c r="K113" s="304"/>
      <c r="L113" s="75">
        <v>41210</v>
      </c>
      <c r="M113" s="113"/>
      <c r="N113" s="99"/>
      <c r="O113" s="348"/>
      <c r="P113" s="347" t="s">
        <v>141</v>
      </c>
      <c r="Q113" s="98"/>
      <c r="R113" s="98"/>
      <c r="S113" s="102"/>
      <c r="T113" s="342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78"/>
      <c r="AJ113" s="344"/>
      <c r="AK113" s="190"/>
      <c r="AL113" s="163"/>
    </row>
    <row r="114" spans="2:38" ht="13" x14ac:dyDescent="0.3">
      <c r="B114" s="201"/>
      <c r="C114" s="314" t="str">
        <f>IF(F114=0,"Not Started",IF(E114=0,"Complete", "In Progress"))</f>
        <v>Not Started</v>
      </c>
      <c r="D114" s="304"/>
      <c r="E114" s="310">
        <v>2</v>
      </c>
      <c r="F114" s="319">
        <f>AJ114</f>
        <v>0</v>
      </c>
      <c r="G114" s="306"/>
      <c r="H114" s="267"/>
      <c r="I114" s="305">
        <v>2</v>
      </c>
      <c r="J114" s="343"/>
      <c r="K114" s="304"/>
      <c r="L114" s="75">
        <v>41220</v>
      </c>
      <c r="M114" s="113"/>
      <c r="N114" s="99"/>
      <c r="O114" s="348"/>
      <c r="P114" s="347" t="s">
        <v>142</v>
      </c>
      <c r="Q114" s="98"/>
      <c r="R114" s="98"/>
      <c r="S114" s="102"/>
      <c r="T114" s="342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78"/>
      <c r="AJ114" s="344"/>
      <c r="AK114" s="190"/>
      <c r="AL114" s="163"/>
    </row>
    <row r="115" spans="2:38" ht="14" x14ac:dyDescent="0.3">
      <c r="B115" s="201"/>
      <c r="C115" s="314" t="str">
        <f>IF(F115=0,"Not Started",IF(E115=0,"Complete", "In Progress"))</f>
        <v>Not Started</v>
      </c>
      <c r="D115" s="304"/>
      <c r="E115" s="310">
        <v>1</v>
      </c>
      <c r="F115" s="319">
        <f>AJ115</f>
        <v>0</v>
      </c>
      <c r="G115" s="306"/>
      <c r="H115" s="267"/>
      <c r="I115" s="305">
        <v>1</v>
      </c>
      <c r="J115" s="343"/>
      <c r="K115" s="304"/>
      <c r="L115" s="75">
        <v>41230</v>
      </c>
      <c r="M115" s="113"/>
      <c r="N115" s="99"/>
      <c r="O115" s="348"/>
      <c r="P115" s="349" t="s">
        <v>143</v>
      </c>
      <c r="Q115" s="114"/>
      <c r="R115" s="114"/>
      <c r="S115" s="350"/>
      <c r="T115" s="342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78"/>
      <c r="AJ115" s="344"/>
      <c r="AK115" s="190"/>
      <c r="AL115" s="163"/>
    </row>
    <row r="116" spans="2:38" ht="13" x14ac:dyDescent="0.3">
      <c r="B116" s="201"/>
      <c r="C116" s="314" t="str">
        <f>IF(F116=0,"Not Started",IF(E116=0,"Complete", "In Progress"))</f>
        <v>Not Started</v>
      </c>
      <c r="D116" s="304"/>
      <c r="E116" s="310">
        <v>1.5</v>
      </c>
      <c r="F116" s="319">
        <f>AJ116</f>
        <v>0</v>
      </c>
      <c r="G116" s="306"/>
      <c r="H116" s="267"/>
      <c r="I116" s="305">
        <v>1.5</v>
      </c>
      <c r="J116" s="343"/>
      <c r="K116" s="304"/>
      <c r="L116" s="75">
        <v>41240</v>
      </c>
      <c r="M116" s="113"/>
      <c r="N116" s="99"/>
      <c r="O116" s="348"/>
      <c r="P116" s="347" t="s">
        <v>144</v>
      </c>
      <c r="Q116" s="98"/>
      <c r="R116" s="98"/>
      <c r="S116" s="102"/>
      <c r="T116" s="342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78"/>
      <c r="AJ116" s="344"/>
      <c r="AK116" s="190"/>
      <c r="AL116" s="163"/>
    </row>
    <row r="117" spans="2:38" ht="13" x14ac:dyDescent="0.3">
      <c r="B117" s="201"/>
      <c r="C117" s="76"/>
      <c r="D117" s="304"/>
      <c r="E117" s="126"/>
      <c r="F117" s="126"/>
      <c r="G117" s="298"/>
      <c r="H117" s="267"/>
      <c r="I117" s="76"/>
      <c r="J117" s="343"/>
      <c r="K117" s="304"/>
      <c r="L117" s="75">
        <v>41300</v>
      </c>
      <c r="M117" s="113"/>
      <c r="N117" s="99"/>
      <c r="O117" s="301" t="s">
        <v>145</v>
      </c>
      <c r="P117" s="105"/>
      <c r="Q117" s="98"/>
      <c r="R117" s="98"/>
      <c r="S117" s="102"/>
      <c r="T117" s="342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4"/>
      <c r="AJ117" s="160"/>
      <c r="AK117" s="190"/>
      <c r="AL117" s="163"/>
    </row>
    <row r="118" spans="2:38" ht="13" x14ac:dyDescent="0.3">
      <c r="B118" s="201"/>
      <c r="C118" s="314" t="str">
        <f t="shared" ref="C118:C121" si="27">IF(F118=0,"Not Started",IF(E118=0,"Complete", "In Progress"))</f>
        <v>Not Started</v>
      </c>
      <c r="D118" s="304"/>
      <c r="E118" s="310">
        <v>1.2</v>
      </c>
      <c r="F118" s="319">
        <f t="shared" ref="F118:F139" si="28">AJ118</f>
        <v>0</v>
      </c>
      <c r="G118" s="306"/>
      <c r="H118" s="267"/>
      <c r="I118" s="305">
        <v>1.2</v>
      </c>
      <c r="J118" s="343"/>
      <c r="K118" s="304"/>
      <c r="L118" s="75">
        <v>41310</v>
      </c>
      <c r="M118" s="113"/>
      <c r="N118" s="99"/>
      <c r="O118" s="99"/>
      <c r="P118" s="347" t="s">
        <v>146</v>
      </c>
      <c r="Q118" s="98"/>
      <c r="R118" s="98"/>
      <c r="S118" s="102"/>
      <c r="T118" s="342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78"/>
      <c r="AJ118" s="344"/>
      <c r="AK118" s="190"/>
      <c r="AL118" s="163"/>
    </row>
    <row r="119" spans="2:38" ht="13" x14ac:dyDescent="0.3">
      <c r="B119" s="201"/>
      <c r="C119" s="314" t="str">
        <f t="shared" si="27"/>
        <v>Not Started</v>
      </c>
      <c r="D119" s="304"/>
      <c r="E119" s="310">
        <v>1.1000000000000001</v>
      </c>
      <c r="F119" s="319">
        <f t="shared" si="28"/>
        <v>0</v>
      </c>
      <c r="G119" s="306"/>
      <c r="H119" s="267"/>
      <c r="I119" s="305">
        <v>1.1000000000000001</v>
      </c>
      <c r="J119" s="343"/>
      <c r="K119" s="304"/>
      <c r="L119" s="75">
        <v>41320</v>
      </c>
      <c r="M119" s="113"/>
      <c r="N119" s="99"/>
      <c r="O119" s="99"/>
      <c r="P119" s="347" t="s">
        <v>147</v>
      </c>
      <c r="Q119" s="98"/>
      <c r="R119" s="98"/>
      <c r="S119" s="102"/>
      <c r="T119" s="342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78"/>
      <c r="AJ119" s="344"/>
      <c r="AK119" s="190"/>
      <c r="AL119" s="163"/>
    </row>
    <row r="120" spans="2:38" ht="13" x14ac:dyDescent="0.3">
      <c r="B120" s="201"/>
      <c r="C120" s="314" t="str">
        <f t="shared" si="27"/>
        <v>Not Started</v>
      </c>
      <c r="D120" s="304"/>
      <c r="E120" s="310">
        <v>2</v>
      </c>
      <c r="F120" s="319">
        <f t="shared" si="28"/>
        <v>0</v>
      </c>
      <c r="G120" s="306"/>
      <c r="H120" s="267"/>
      <c r="I120" s="305">
        <v>2</v>
      </c>
      <c r="J120" s="343"/>
      <c r="K120" s="304"/>
      <c r="L120" s="75">
        <v>41400</v>
      </c>
      <c r="M120" s="113"/>
      <c r="N120" s="99"/>
      <c r="O120" s="301" t="s">
        <v>148</v>
      </c>
      <c r="P120" s="105"/>
      <c r="Q120" s="98"/>
      <c r="R120" s="98"/>
      <c r="S120" s="102"/>
      <c r="T120" s="342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78"/>
      <c r="AJ120" s="344"/>
      <c r="AK120" s="190"/>
      <c r="AL120" s="163"/>
    </row>
    <row r="121" spans="2:38" ht="13" x14ac:dyDescent="0.3">
      <c r="B121" s="201"/>
      <c r="C121" s="314" t="str">
        <f t="shared" si="27"/>
        <v>Not Started</v>
      </c>
      <c r="D121" s="304"/>
      <c r="E121" s="310">
        <v>2</v>
      </c>
      <c r="F121" s="319">
        <f t="shared" si="28"/>
        <v>0</v>
      </c>
      <c r="G121" s="306"/>
      <c r="H121" s="267"/>
      <c r="I121" s="305">
        <v>2</v>
      </c>
      <c r="J121" s="343"/>
      <c r="K121" s="304"/>
      <c r="L121" s="75">
        <v>41500</v>
      </c>
      <c r="M121" s="113"/>
      <c r="N121" s="99"/>
      <c r="O121" s="301" t="s">
        <v>149</v>
      </c>
      <c r="P121" s="105"/>
      <c r="Q121" s="98"/>
      <c r="R121" s="98"/>
      <c r="S121" s="102"/>
      <c r="T121" s="342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78"/>
      <c r="AJ121" s="344"/>
      <c r="AK121" s="190"/>
      <c r="AL121" s="163"/>
    </row>
    <row r="122" spans="2:38" ht="13" x14ac:dyDescent="0.3">
      <c r="B122" s="201"/>
      <c r="C122" s="314" t="str">
        <f>IF(F122=0,"Not Started",IF(E122=0,"Complete", "In Progress"))</f>
        <v>Not Started</v>
      </c>
      <c r="D122" s="304"/>
      <c r="E122" s="310">
        <v>2</v>
      </c>
      <c r="F122" s="319">
        <f t="shared" si="28"/>
        <v>0</v>
      </c>
      <c r="G122" s="306"/>
      <c r="H122" s="267"/>
      <c r="I122" s="305">
        <v>2</v>
      </c>
      <c r="J122" s="343"/>
      <c r="K122" s="304"/>
      <c r="L122" s="75">
        <v>41600</v>
      </c>
      <c r="M122" s="113"/>
      <c r="N122" s="99"/>
      <c r="O122" s="301" t="s">
        <v>150</v>
      </c>
      <c r="P122" s="105"/>
      <c r="Q122" s="98"/>
      <c r="R122" s="98"/>
      <c r="S122" s="102"/>
      <c r="T122" s="342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78"/>
      <c r="AJ122" s="344"/>
      <c r="AK122" s="190"/>
      <c r="AL122" s="163"/>
    </row>
    <row r="123" spans="2:38" ht="13" x14ac:dyDescent="0.3">
      <c r="B123" s="201"/>
      <c r="C123" s="314" t="str">
        <f>IF(F123=0,"Not Started",IF(E123=0,"Complete", "In Progress"))</f>
        <v>Not Started</v>
      </c>
      <c r="D123" s="304"/>
      <c r="E123" s="310">
        <v>1.3</v>
      </c>
      <c r="F123" s="319">
        <f t="shared" si="28"/>
        <v>0</v>
      </c>
      <c r="G123" s="306"/>
      <c r="H123" s="267"/>
      <c r="I123" s="305">
        <v>1.3</v>
      </c>
      <c r="J123" s="343"/>
      <c r="K123" s="304"/>
      <c r="L123" s="75">
        <v>41700</v>
      </c>
      <c r="M123" s="113"/>
      <c r="N123" s="99"/>
      <c r="O123" s="301" t="s">
        <v>161</v>
      </c>
      <c r="P123" s="105"/>
      <c r="Q123" s="98"/>
      <c r="R123" s="98"/>
      <c r="S123" s="102"/>
      <c r="T123" s="342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78"/>
      <c r="AJ123" s="344"/>
      <c r="AK123" s="190"/>
      <c r="AL123" s="163"/>
    </row>
    <row r="124" spans="2:38" ht="13" x14ac:dyDescent="0.3">
      <c r="B124" s="201"/>
      <c r="C124" s="303"/>
      <c r="D124" s="374"/>
      <c r="E124" s="126"/>
      <c r="F124" s="320">
        <f t="shared" si="28"/>
        <v>0</v>
      </c>
      <c r="G124" s="298"/>
      <c r="H124" s="374"/>
      <c r="I124" s="76"/>
      <c r="J124" s="7"/>
      <c r="K124" s="262"/>
      <c r="L124" s="75">
        <v>50000</v>
      </c>
      <c r="M124" s="106" t="s">
        <v>59</v>
      </c>
      <c r="N124" s="98"/>
      <c r="O124" s="98"/>
      <c r="P124" s="105"/>
      <c r="Q124" s="98"/>
      <c r="R124" s="98"/>
      <c r="S124" s="102"/>
      <c r="T124" s="280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78"/>
      <c r="AJ124" s="10">
        <f>SUM(T124:AI124)</f>
        <v>0</v>
      </c>
      <c r="AK124" s="190"/>
      <c r="AL124" s="163"/>
    </row>
    <row r="125" spans="2:38" ht="13" x14ac:dyDescent="0.3">
      <c r="B125" s="201"/>
      <c r="C125" s="351" t="str">
        <f>IF(F125=0,"Not Started",IF(E125=0,"Complete", "In Progress"))</f>
        <v>Not Started</v>
      </c>
      <c r="D125" s="304"/>
      <c r="E125" s="14">
        <v>2</v>
      </c>
      <c r="F125" s="319">
        <f t="shared" si="28"/>
        <v>0</v>
      </c>
      <c r="G125" s="16"/>
      <c r="H125" s="267"/>
      <c r="I125" s="15">
        <v>2</v>
      </c>
      <c r="J125" s="7"/>
      <c r="K125" s="262"/>
      <c r="L125" s="75">
        <v>51000</v>
      </c>
      <c r="M125" s="113"/>
      <c r="N125" s="99"/>
      <c r="O125" s="99"/>
      <c r="P125" s="347" t="s">
        <v>168</v>
      </c>
      <c r="Q125" s="98"/>
      <c r="R125" s="98"/>
      <c r="S125" s="102"/>
      <c r="T125" s="280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78"/>
      <c r="AJ125" s="10"/>
      <c r="AK125" s="190"/>
      <c r="AL125" s="163"/>
    </row>
    <row r="126" spans="2:38" ht="13" x14ac:dyDescent="0.3">
      <c r="B126" s="201"/>
      <c r="C126" s="351" t="str">
        <f>IF(F126=0,"Not Started",IF(E126=0,"Complete", "In Progress"))</f>
        <v>Not Started</v>
      </c>
      <c r="D126" s="304"/>
      <c r="E126" s="14">
        <v>2</v>
      </c>
      <c r="F126" s="319">
        <f t="shared" si="28"/>
        <v>0</v>
      </c>
      <c r="G126" s="16"/>
      <c r="H126" s="267"/>
      <c r="I126" s="15">
        <v>2</v>
      </c>
      <c r="J126" s="7"/>
      <c r="K126" s="262"/>
      <c r="L126" s="75">
        <v>52000</v>
      </c>
      <c r="M126" s="113"/>
      <c r="N126" s="99"/>
      <c r="O126" s="99"/>
      <c r="P126" s="347" t="s">
        <v>169</v>
      </c>
      <c r="Q126" s="98"/>
      <c r="R126" s="98"/>
      <c r="S126" s="102"/>
      <c r="T126" s="280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78"/>
      <c r="AJ126" s="10"/>
      <c r="AK126" s="190"/>
      <c r="AL126" s="163"/>
    </row>
    <row r="127" spans="2:38" ht="13" x14ac:dyDescent="0.3">
      <c r="B127" s="201"/>
      <c r="C127" s="351" t="str">
        <f>IF(F127=0,"Not Started",IF(E127=0,"Complete", "In Progress"))</f>
        <v>Not Started</v>
      </c>
      <c r="D127" s="304"/>
      <c r="E127" s="14">
        <v>2</v>
      </c>
      <c r="F127" s="319">
        <f t="shared" si="28"/>
        <v>0</v>
      </c>
      <c r="G127" s="16"/>
      <c r="H127" s="267"/>
      <c r="I127" s="15">
        <v>2</v>
      </c>
      <c r="J127" s="7"/>
      <c r="K127" s="262"/>
      <c r="L127" s="75">
        <v>53000</v>
      </c>
      <c r="M127" s="113"/>
      <c r="N127" s="99"/>
      <c r="O127" s="99"/>
      <c r="P127" s="347" t="s">
        <v>170</v>
      </c>
      <c r="Q127" s="98"/>
      <c r="R127" s="98"/>
      <c r="S127" s="102"/>
      <c r="T127" s="280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78"/>
      <c r="AJ127" s="10"/>
      <c r="AK127" s="190"/>
      <c r="AL127" s="163"/>
    </row>
    <row r="128" spans="2:38" ht="13" x14ac:dyDescent="0.3">
      <c r="B128" s="201"/>
      <c r="C128" s="351" t="str">
        <f>IF(F128=0,"Not Started",IF(E128=0,"Complete", "In Progress"))</f>
        <v>Not Started</v>
      </c>
      <c r="D128" s="304"/>
      <c r="E128" s="14">
        <v>2</v>
      </c>
      <c r="F128" s="319">
        <f t="shared" si="28"/>
        <v>0</v>
      </c>
      <c r="G128" s="16"/>
      <c r="H128" s="267"/>
      <c r="I128" s="15">
        <v>2</v>
      </c>
      <c r="J128" s="7"/>
      <c r="K128" s="262"/>
      <c r="L128" s="75">
        <v>54000</v>
      </c>
      <c r="M128" s="113"/>
      <c r="N128" s="99"/>
      <c r="O128" s="99"/>
      <c r="P128" s="347" t="s">
        <v>171</v>
      </c>
      <c r="Q128" s="98"/>
      <c r="R128" s="98"/>
      <c r="S128" s="102"/>
      <c r="T128" s="280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78"/>
      <c r="AJ128" s="10"/>
      <c r="AK128" s="190"/>
      <c r="AL128" s="163"/>
    </row>
    <row r="129" spans="2:38" ht="13" x14ac:dyDescent="0.3">
      <c r="B129" s="201"/>
      <c r="C129" s="351" t="str">
        <f>IF(F129=0,"Not Started",IF(E129=0,"Complete", "In Progress"))</f>
        <v>Not Started</v>
      </c>
      <c r="D129" s="304"/>
      <c r="E129" s="14">
        <v>2</v>
      </c>
      <c r="F129" s="319">
        <f t="shared" si="28"/>
        <v>0</v>
      </c>
      <c r="G129" s="16"/>
      <c r="H129" s="267"/>
      <c r="I129" s="15">
        <v>2</v>
      </c>
      <c r="J129" s="7"/>
      <c r="K129" s="262"/>
      <c r="L129" s="75">
        <v>55000</v>
      </c>
      <c r="M129" s="113"/>
      <c r="N129" s="99"/>
      <c r="O129" s="99"/>
      <c r="P129" s="347" t="s">
        <v>172</v>
      </c>
      <c r="Q129" s="98"/>
      <c r="R129" s="98"/>
      <c r="S129" s="102"/>
      <c r="T129" s="280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78"/>
      <c r="AJ129" s="10"/>
      <c r="AK129" s="190"/>
      <c r="AL129" s="163"/>
    </row>
    <row r="130" spans="2:38" ht="13" x14ac:dyDescent="0.3">
      <c r="B130" s="201"/>
      <c r="C130" s="351" t="str">
        <f>IF(F131=0,"Not Started",IF(E130=0,"Complete", "In Progress"))</f>
        <v>Not Started</v>
      </c>
      <c r="D130" s="304"/>
      <c r="E130" s="14">
        <v>2</v>
      </c>
      <c r="F130" s="319">
        <f t="shared" si="28"/>
        <v>0</v>
      </c>
      <c r="G130" s="16"/>
      <c r="H130" s="267"/>
      <c r="I130" s="15">
        <v>2</v>
      </c>
      <c r="J130" s="7"/>
      <c r="K130" s="262"/>
      <c r="L130" s="75">
        <v>56000</v>
      </c>
      <c r="M130" s="113"/>
      <c r="N130" s="99"/>
      <c r="O130" s="99"/>
      <c r="P130" s="347" t="s">
        <v>173</v>
      </c>
      <c r="Q130" s="98"/>
      <c r="R130" s="98"/>
      <c r="S130" s="102"/>
      <c r="T130" s="280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78"/>
      <c r="AJ130" s="10"/>
      <c r="AK130" s="190"/>
      <c r="AL130" s="163"/>
    </row>
    <row r="131" spans="2:38" ht="13" x14ac:dyDescent="0.3">
      <c r="B131" s="201"/>
      <c r="C131" s="351" t="str">
        <f t="shared" ref="C131:C139" si="29">IF(F131=0,"Not Started",IF(E131=0,"Complete", "In Progress"))</f>
        <v>Not Started</v>
      </c>
      <c r="D131" s="304"/>
      <c r="E131" s="14">
        <v>2</v>
      </c>
      <c r="F131" s="319">
        <f t="shared" si="28"/>
        <v>0</v>
      </c>
      <c r="G131" s="16"/>
      <c r="H131" s="267"/>
      <c r="I131" s="15">
        <v>2</v>
      </c>
      <c r="J131" s="7"/>
      <c r="K131" s="262"/>
      <c r="L131" s="75">
        <v>57000</v>
      </c>
      <c r="M131" s="113"/>
      <c r="N131" s="99"/>
      <c r="O131" s="99"/>
      <c r="P131" s="347" t="s">
        <v>174</v>
      </c>
      <c r="Q131" s="98"/>
      <c r="R131" s="98"/>
      <c r="S131" s="102"/>
      <c r="T131" s="280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78"/>
      <c r="AJ131" s="10"/>
      <c r="AK131" s="190"/>
      <c r="AL131" s="163"/>
    </row>
    <row r="132" spans="2:38" ht="13" x14ac:dyDescent="0.3">
      <c r="B132" s="201"/>
      <c r="C132" s="351" t="str">
        <f t="shared" si="29"/>
        <v>Not Started</v>
      </c>
      <c r="D132" s="304"/>
      <c r="E132" s="14">
        <v>2</v>
      </c>
      <c r="F132" s="319">
        <f t="shared" si="28"/>
        <v>0</v>
      </c>
      <c r="G132" s="16"/>
      <c r="H132" s="267"/>
      <c r="I132" s="15">
        <v>2</v>
      </c>
      <c r="J132" s="7"/>
      <c r="K132" s="262"/>
      <c r="L132" s="75">
        <v>60000</v>
      </c>
      <c r="M132" s="375" t="s">
        <v>60</v>
      </c>
      <c r="N132" s="98"/>
      <c r="O132" s="98"/>
      <c r="P132" s="347"/>
      <c r="Q132" s="98"/>
      <c r="R132" s="98"/>
      <c r="S132" s="102"/>
      <c r="T132" s="280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78"/>
      <c r="AJ132" s="10"/>
      <c r="AK132" s="190"/>
      <c r="AL132" s="163"/>
    </row>
    <row r="133" spans="2:38" ht="13" x14ac:dyDescent="0.3">
      <c r="B133" s="201"/>
      <c r="C133" s="351" t="str">
        <f t="shared" si="29"/>
        <v>Not Started</v>
      </c>
      <c r="D133" s="304"/>
      <c r="E133" s="14">
        <v>2</v>
      </c>
      <c r="F133" s="319">
        <f t="shared" si="28"/>
        <v>0</v>
      </c>
      <c r="G133" s="16"/>
      <c r="H133" s="267"/>
      <c r="I133" s="15">
        <v>2</v>
      </c>
      <c r="J133" s="7"/>
      <c r="K133" s="262"/>
      <c r="L133" s="75">
        <v>61000</v>
      </c>
      <c r="M133" s="376"/>
      <c r="N133" s="99"/>
      <c r="O133" s="99"/>
      <c r="P133" s="347" t="s">
        <v>200</v>
      </c>
      <c r="Q133" s="98"/>
      <c r="R133" s="98"/>
      <c r="S133" s="102"/>
      <c r="T133" s="280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78"/>
      <c r="AJ133" s="10"/>
      <c r="AK133" s="190"/>
      <c r="AL133" s="163"/>
    </row>
    <row r="134" spans="2:38" ht="13" x14ac:dyDescent="0.3">
      <c r="B134" s="201"/>
      <c r="C134" s="351" t="str">
        <f t="shared" si="29"/>
        <v>Not Started</v>
      </c>
      <c r="D134" s="304"/>
      <c r="E134" s="14">
        <v>2</v>
      </c>
      <c r="F134" s="319">
        <f t="shared" si="28"/>
        <v>0</v>
      </c>
      <c r="G134" s="16"/>
      <c r="H134" s="267"/>
      <c r="I134" s="15">
        <v>2</v>
      </c>
      <c r="J134" s="7"/>
      <c r="K134" s="262"/>
      <c r="L134" s="75">
        <v>62000</v>
      </c>
      <c r="M134" s="376"/>
      <c r="N134" s="99"/>
      <c r="O134" s="99"/>
      <c r="P134" s="347" t="s">
        <v>201</v>
      </c>
      <c r="Q134" s="98"/>
      <c r="R134" s="98"/>
      <c r="S134" s="102"/>
      <c r="T134" s="280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78"/>
      <c r="AJ134" s="10"/>
      <c r="AK134" s="190"/>
      <c r="AL134" s="163"/>
    </row>
    <row r="135" spans="2:38" ht="13" x14ac:dyDescent="0.3">
      <c r="B135" s="201"/>
      <c r="C135" s="351" t="str">
        <f t="shared" si="29"/>
        <v>Not Started</v>
      </c>
      <c r="D135" s="304"/>
      <c r="E135" s="14">
        <v>2</v>
      </c>
      <c r="F135" s="319">
        <f t="shared" si="28"/>
        <v>0</v>
      </c>
      <c r="G135" s="16"/>
      <c r="H135" s="267"/>
      <c r="I135" s="15">
        <v>2</v>
      </c>
      <c r="J135" s="7"/>
      <c r="K135" s="262"/>
      <c r="L135" s="75">
        <v>63000</v>
      </c>
      <c r="M135" s="376"/>
      <c r="N135" s="99"/>
      <c r="O135" s="99"/>
      <c r="P135" s="347" t="s">
        <v>202</v>
      </c>
      <c r="Q135" s="98"/>
      <c r="R135" s="98"/>
      <c r="S135" s="102"/>
      <c r="T135" s="280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78"/>
      <c r="AJ135" s="10"/>
      <c r="AK135" s="190"/>
      <c r="AL135" s="163"/>
    </row>
    <row r="136" spans="2:38" ht="13" x14ac:dyDescent="0.3">
      <c r="B136" s="201"/>
      <c r="C136" s="351" t="str">
        <f t="shared" si="29"/>
        <v>Not Started</v>
      </c>
      <c r="D136" s="304"/>
      <c r="E136" s="14">
        <v>2</v>
      </c>
      <c r="F136" s="319">
        <f t="shared" si="28"/>
        <v>0</v>
      </c>
      <c r="G136" s="16"/>
      <c r="H136" s="267"/>
      <c r="I136" s="15">
        <v>2</v>
      </c>
      <c r="J136" s="7"/>
      <c r="K136" s="262"/>
      <c r="L136" s="75">
        <v>64000</v>
      </c>
      <c r="M136" s="376"/>
      <c r="N136" s="99"/>
      <c r="O136" s="99"/>
      <c r="P136" s="347" t="s">
        <v>203</v>
      </c>
      <c r="Q136" s="98"/>
      <c r="R136" s="98"/>
      <c r="S136" s="102"/>
      <c r="T136" s="280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78"/>
      <c r="AJ136" s="10"/>
      <c r="AK136" s="190"/>
      <c r="AL136" s="163"/>
    </row>
    <row r="137" spans="2:38" ht="13" x14ac:dyDescent="0.3">
      <c r="B137" s="201"/>
      <c r="C137" s="351" t="str">
        <f t="shared" si="29"/>
        <v>Not Started</v>
      </c>
      <c r="D137" s="304"/>
      <c r="E137" s="14">
        <v>2</v>
      </c>
      <c r="F137" s="319">
        <f t="shared" si="28"/>
        <v>0</v>
      </c>
      <c r="G137" s="16"/>
      <c r="H137" s="267"/>
      <c r="I137" s="15">
        <v>2</v>
      </c>
      <c r="J137" s="7"/>
      <c r="K137" s="262"/>
      <c r="L137" s="75">
        <v>65000</v>
      </c>
      <c r="M137" s="376"/>
      <c r="N137" s="99"/>
      <c r="O137" s="99"/>
      <c r="P137" s="347" t="s">
        <v>172</v>
      </c>
      <c r="Q137" s="98"/>
      <c r="R137" s="98"/>
      <c r="S137" s="102"/>
      <c r="T137" s="280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78"/>
      <c r="AJ137" s="10"/>
      <c r="AK137" s="190"/>
      <c r="AL137" s="163"/>
    </row>
    <row r="138" spans="2:38" ht="13" x14ac:dyDescent="0.3">
      <c r="B138" s="201"/>
      <c r="C138" s="351" t="str">
        <f t="shared" si="29"/>
        <v>Not Started</v>
      </c>
      <c r="D138" s="304"/>
      <c r="E138" s="14">
        <v>2</v>
      </c>
      <c r="F138" s="319">
        <f t="shared" si="28"/>
        <v>0</v>
      </c>
      <c r="G138" s="16"/>
      <c r="H138" s="267"/>
      <c r="I138" s="15">
        <v>2</v>
      </c>
      <c r="J138" s="7"/>
      <c r="K138" s="262"/>
      <c r="L138" s="75">
        <v>66000</v>
      </c>
      <c r="M138" s="376"/>
      <c r="N138" s="99"/>
      <c r="O138" s="99"/>
      <c r="P138" s="347" t="s">
        <v>173</v>
      </c>
      <c r="Q138" s="98"/>
      <c r="R138" s="98"/>
      <c r="S138" s="102"/>
      <c r="T138" s="280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78"/>
      <c r="AJ138" s="10"/>
      <c r="AK138" s="190"/>
      <c r="AL138" s="163"/>
    </row>
    <row r="139" spans="2:38" ht="13" x14ac:dyDescent="0.3">
      <c r="B139" s="201"/>
      <c r="C139" s="199" t="str">
        <f t="shared" si="29"/>
        <v>Not Started</v>
      </c>
      <c r="D139" s="262"/>
      <c r="E139" s="14">
        <v>2</v>
      </c>
      <c r="F139" s="319">
        <f t="shared" si="28"/>
        <v>0</v>
      </c>
      <c r="G139" s="16"/>
      <c r="H139" s="267"/>
      <c r="I139" s="15">
        <v>2</v>
      </c>
      <c r="J139" s="7"/>
      <c r="K139" s="262"/>
      <c r="L139" s="75">
        <v>67000</v>
      </c>
      <c r="M139" s="113"/>
      <c r="N139" s="377"/>
      <c r="O139" s="99"/>
      <c r="P139" s="347" t="s">
        <v>174</v>
      </c>
      <c r="Q139" s="98"/>
      <c r="R139" s="98"/>
      <c r="S139" s="102"/>
      <c r="T139" s="280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78"/>
      <c r="AJ139" s="10">
        <f>SUM(T139:AI139)</f>
        <v>0</v>
      </c>
      <c r="AK139" s="190"/>
      <c r="AL139" s="163"/>
    </row>
    <row r="140" spans="2:38" ht="13" x14ac:dyDescent="0.3">
      <c r="B140" s="201"/>
      <c r="C140" s="134"/>
      <c r="D140" s="262"/>
      <c r="E140" s="134"/>
      <c r="F140" s="134"/>
      <c r="G140" s="16"/>
      <c r="H140" s="267"/>
      <c r="I140" s="135"/>
      <c r="J140" s="125"/>
      <c r="K140" s="262"/>
      <c r="L140" s="75"/>
      <c r="M140" s="136" t="s">
        <v>70</v>
      </c>
      <c r="N140" s="137"/>
      <c r="O140" s="128"/>
      <c r="P140" s="127"/>
      <c r="Q140" s="128"/>
      <c r="R140" s="128"/>
      <c r="S140" s="129"/>
      <c r="T140" s="280"/>
      <c r="U140" s="130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1"/>
      <c r="AF140" s="131"/>
      <c r="AG140" s="131"/>
      <c r="AH140" s="131"/>
      <c r="AI140" s="132"/>
      <c r="AJ140" s="133"/>
      <c r="AK140" s="190"/>
      <c r="AL140" s="163"/>
    </row>
    <row r="141" spans="2:38" ht="13" x14ac:dyDescent="0.3">
      <c r="B141" s="201"/>
      <c r="C141" s="199"/>
      <c r="D141" s="262"/>
      <c r="E141" s="76"/>
      <c r="F141" s="76"/>
      <c r="G141" s="16"/>
      <c r="H141" s="267"/>
      <c r="I141" s="76"/>
      <c r="J141" s="125"/>
      <c r="K141" s="262"/>
      <c r="L141" s="75"/>
      <c r="M141" s="106" t="s">
        <v>64</v>
      </c>
      <c r="N141" s="98"/>
      <c r="O141" s="98"/>
      <c r="P141" s="105"/>
      <c r="Q141" s="98"/>
      <c r="R141" s="98"/>
      <c r="S141" s="102"/>
      <c r="T141" s="280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4"/>
      <c r="AJ141" s="160"/>
      <c r="AK141" s="190"/>
      <c r="AL141" s="163"/>
    </row>
    <row r="142" spans="2:38" ht="13" x14ac:dyDescent="0.3">
      <c r="B142" s="201"/>
      <c r="C142" s="199"/>
      <c r="D142" s="262"/>
      <c r="E142" s="126"/>
      <c r="F142" s="126"/>
      <c r="G142" s="16"/>
      <c r="H142" s="267"/>
      <c r="I142" s="76"/>
      <c r="J142" s="125"/>
      <c r="K142" s="262"/>
      <c r="L142" s="75"/>
      <c r="M142" s="113"/>
      <c r="N142" s="98" t="s">
        <v>65</v>
      </c>
      <c r="O142" s="98"/>
      <c r="P142" s="105"/>
      <c r="Q142" s="98"/>
      <c r="R142" s="98"/>
      <c r="S142" s="102"/>
      <c r="T142" s="280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4"/>
      <c r="AJ142" s="160"/>
      <c r="AK142" s="190"/>
      <c r="AL142" s="163"/>
    </row>
    <row r="143" spans="2:38" ht="13" x14ac:dyDescent="0.3">
      <c r="B143" s="201"/>
      <c r="C143" s="199"/>
      <c r="D143" s="262"/>
      <c r="E143" s="126"/>
      <c r="F143" s="126"/>
      <c r="G143" s="16"/>
      <c r="H143" s="267"/>
      <c r="I143" s="76"/>
      <c r="J143" s="125"/>
      <c r="K143" s="262"/>
      <c r="L143" s="75"/>
      <c r="M143" s="113"/>
      <c r="N143" s="99"/>
      <c r="O143" s="98" t="s">
        <v>66</v>
      </c>
      <c r="P143" s="105"/>
      <c r="Q143" s="98"/>
      <c r="R143" s="98"/>
      <c r="S143" s="102"/>
      <c r="T143" s="280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4"/>
      <c r="AJ143" s="160"/>
      <c r="AK143" s="190"/>
      <c r="AL143" s="163"/>
    </row>
    <row r="144" spans="2:38" ht="13" x14ac:dyDescent="0.3">
      <c r="B144" s="201"/>
      <c r="C144" s="199" t="str">
        <f>IF(F144=0,"Not Started",IF(E144=0,"Complete", "In Progress"))</f>
        <v>Not Started</v>
      </c>
      <c r="D144" s="262"/>
      <c r="E144" s="14"/>
      <c r="F144" s="49">
        <f t="shared" ref="F144:F146" si="30">AJ144</f>
        <v>0</v>
      </c>
      <c r="G144" s="16"/>
      <c r="H144" s="267"/>
      <c r="I144" s="15"/>
      <c r="J144" s="125"/>
      <c r="K144" s="262"/>
      <c r="L144" s="75"/>
      <c r="M144" s="113"/>
      <c r="N144" s="98" t="s">
        <v>67</v>
      </c>
      <c r="O144" s="98"/>
      <c r="P144" s="105"/>
      <c r="Q144" s="98"/>
      <c r="R144" s="98"/>
      <c r="S144" s="102"/>
      <c r="T144" s="280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78"/>
      <c r="AJ144" s="10">
        <f>SUM(T144:AI144)</f>
        <v>0</v>
      </c>
      <c r="AK144" s="190"/>
      <c r="AL144" s="163"/>
    </row>
    <row r="145" spans="2:74" ht="13" x14ac:dyDescent="0.3">
      <c r="B145" s="201"/>
      <c r="C145" s="199" t="str">
        <f>IF(F145=0,"Not Started",IF(E145=0,"Complete", "In Progress"))</f>
        <v>Not Started</v>
      </c>
      <c r="D145" s="262"/>
      <c r="E145" s="14"/>
      <c r="F145" s="49">
        <f t="shared" si="30"/>
        <v>0</v>
      </c>
      <c r="G145" s="16"/>
      <c r="H145" s="267"/>
      <c r="I145" s="15"/>
      <c r="J145" s="125"/>
      <c r="K145" s="262"/>
      <c r="L145" s="75"/>
      <c r="M145" s="113"/>
      <c r="N145" s="99"/>
      <c r="O145" s="98" t="s">
        <v>68</v>
      </c>
      <c r="P145" s="105"/>
      <c r="Q145" s="98"/>
      <c r="R145" s="98"/>
      <c r="S145" s="102"/>
      <c r="T145" s="280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78"/>
      <c r="AJ145" s="10">
        <f>SUM(T145:AI145)</f>
        <v>0</v>
      </c>
      <c r="AK145" s="190"/>
      <c r="AL145" s="163"/>
    </row>
    <row r="146" spans="2:74" ht="13" customHeight="1" x14ac:dyDescent="0.3">
      <c r="B146" s="201"/>
      <c r="C146" s="199" t="str">
        <f>IF(F146=0,"Not Started",IF(E146=0,"Complete", "In Progress"))</f>
        <v>Not Started</v>
      </c>
      <c r="D146" s="262"/>
      <c r="E146" s="214"/>
      <c r="F146" s="215">
        <f t="shared" si="30"/>
        <v>0</v>
      </c>
      <c r="G146" s="16"/>
      <c r="H146" s="267"/>
      <c r="I146" s="15"/>
      <c r="J146" s="125"/>
      <c r="K146" s="262"/>
      <c r="L146" s="75"/>
      <c r="M146" s="113"/>
      <c r="N146" s="99"/>
      <c r="O146" s="99"/>
      <c r="P146" s="105" t="s">
        <v>69</v>
      </c>
      <c r="Q146" s="98"/>
      <c r="R146" s="98"/>
      <c r="S146" s="102"/>
      <c r="T146" s="280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78"/>
      <c r="AJ146" s="10">
        <f>SUM(T146:AI146)</f>
        <v>0</v>
      </c>
      <c r="AK146" s="190"/>
      <c r="AL146" s="163"/>
    </row>
    <row r="147" spans="2:74" ht="5" customHeight="1" thickBot="1" x14ac:dyDescent="0.35">
      <c r="B147" s="201"/>
      <c r="C147" s="221"/>
      <c r="D147" s="263"/>
      <c r="E147" s="231"/>
      <c r="F147" s="231"/>
      <c r="G147" s="232"/>
      <c r="H147" s="268"/>
      <c r="I147" s="220"/>
      <c r="J147" s="232"/>
      <c r="K147" s="263"/>
      <c r="L147" s="216"/>
      <c r="M147" s="217"/>
      <c r="N147" s="218"/>
      <c r="O147" s="218"/>
      <c r="P147" s="217"/>
      <c r="Q147" s="218"/>
      <c r="R147" s="218"/>
      <c r="S147" s="219"/>
      <c r="T147" s="280"/>
      <c r="U147" s="224"/>
      <c r="V147" s="225"/>
      <c r="W147" s="225"/>
      <c r="X147" s="225"/>
      <c r="Y147" s="225"/>
      <c r="Z147" s="225"/>
      <c r="AA147" s="225"/>
      <c r="AB147" s="225"/>
      <c r="AC147" s="225"/>
      <c r="AD147" s="225"/>
      <c r="AE147" s="225"/>
      <c r="AF147" s="225"/>
      <c r="AG147" s="225"/>
      <c r="AH147" s="225"/>
      <c r="AI147" s="226"/>
      <c r="AJ147" s="227"/>
      <c r="AK147" s="229"/>
      <c r="AL147" s="163"/>
    </row>
    <row r="148" spans="2:74" ht="13" customHeight="1" thickTop="1" thickBot="1" x14ac:dyDescent="0.35">
      <c r="B148" s="171"/>
      <c r="C148" s="162"/>
      <c r="D148" s="162"/>
      <c r="E148" s="165"/>
      <c r="F148" s="165"/>
      <c r="G148" s="230"/>
      <c r="H148" s="162"/>
      <c r="I148" s="164"/>
      <c r="J148" s="230"/>
      <c r="K148" s="162"/>
      <c r="L148" s="74"/>
      <c r="M148" s="74"/>
      <c r="N148" s="74"/>
      <c r="O148" s="74"/>
      <c r="P148" s="74"/>
      <c r="Q148" s="74"/>
      <c r="R148" s="74"/>
      <c r="S148" s="59"/>
      <c r="T148" s="280"/>
      <c r="U148" s="222"/>
      <c r="V148" s="223"/>
      <c r="W148" s="223"/>
      <c r="X148" s="223"/>
      <c r="Y148" s="223"/>
      <c r="Z148" s="223"/>
      <c r="AA148" s="223"/>
      <c r="AB148" s="223"/>
      <c r="AC148" s="223"/>
      <c r="AD148" s="223"/>
      <c r="AE148" s="223"/>
      <c r="AF148" s="223"/>
      <c r="AG148" s="223"/>
      <c r="AH148" s="223"/>
      <c r="AI148" s="223"/>
      <c r="AJ148" s="203"/>
      <c r="AK148" s="162"/>
      <c r="AL148" s="163"/>
    </row>
    <row r="149" spans="2:74" ht="14" thickTop="1" thickBot="1" x14ac:dyDescent="0.35">
      <c r="B149" s="171"/>
      <c r="C149" s="173" t="s">
        <v>10</v>
      </c>
      <c r="D149" s="162"/>
      <c r="E149" s="18">
        <f>SUM(E8:E148)</f>
        <v>114.89999999999999</v>
      </c>
      <c r="F149" s="19">
        <f>SUM(F8:F148)</f>
        <v>30.7</v>
      </c>
      <c r="G149" s="54"/>
      <c r="H149" s="228"/>
      <c r="I149" s="19">
        <f>SUM(I8:I148)</f>
        <v>147</v>
      </c>
      <c r="J149" s="54"/>
      <c r="K149" s="164"/>
      <c r="L149" s="392" t="s">
        <v>56</v>
      </c>
      <c r="M149" s="393"/>
      <c r="N149" s="393"/>
      <c r="O149" s="393"/>
      <c r="P149" s="393"/>
      <c r="Q149" s="393"/>
      <c r="R149" s="393"/>
      <c r="S149" s="394"/>
      <c r="T149" s="280"/>
      <c r="U149" s="70">
        <f t="shared" ref="U149:AH149" si="31">SUM(U8:U148)</f>
        <v>24.3</v>
      </c>
      <c r="V149" s="71">
        <f t="shared" si="31"/>
        <v>1</v>
      </c>
      <c r="W149" s="71">
        <f t="shared" si="31"/>
        <v>5</v>
      </c>
      <c r="X149" s="71">
        <f t="shared" si="31"/>
        <v>0</v>
      </c>
      <c r="Y149" s="71">
        <f t="shared" si="31"/>
        <v>0</v>
      </c>
      <c r="Z149" s="71">
        <f t="shared" si="31"/>
        <v>0</v>
      </c>
      <c r="AA149" s="71">
        <f t="shared" si="31"/>
        <v>0</v>
      </c>
      <c r="AB149" s="71">
        <f t="shared" si="31"/>
        <v>0</v>
      </c>
      <c r="AC149" s="71">
        <f t="shared" si="31"/>
        <v>0</v>
      </c>
      <c r="AD149" s="71">
        <f t="shared" si="31"/>
        <v>0</v>
      </c>
      <c r="AE149" s="71">
        <f t="shared" si="31"/>
        <v>0</v>
      </c>
      <c r="AF149" s="71">
        <f t="shared" si="31"/>
        <v>0</v>
      </c>
      <c r="AG149" s="71">
        <f t="shared" si="31"/>
        <v>0</v>
      </c>
      <c r="AH149" s="71">
        <f t="shared" si="31"/>
        <v>0</v>
      </c>
      <c r="AI149" s="205"/>
      <c r="AJ149" s="223"/>
      <c r="AK149" s="162"/>
      <c r="AL149" s="163"/>
    </row>
    <row r="150" spans="2:74" ht="16.5" thickTop="1" thickBot="1" x14ac:dyDescent="0.4">
      <c r="B150" s="171"/>
      <c r="C150" s="162"/>
      <c r="D150" s="162"/>
      <c r="E150" s="179" t="s">
        <v>1</v>
      </c>
      <c r="F150" s="179" t="s">
        <v>1</v>
      </c>
      <c r="G150" s="179" t="s">
        <v>1</v>
      </c>
      <c r="H150" s="164"/>
      <c r="I150" s="179" t="s">
        <v>1</v>
      </c>
      <c r="J150" s="26" t="s">
        <v>1</v>
      </c>
      <c r="K150" s="164"/>
      <c r="L150" s="389" t="s">
        <v>57</v>
      </c>
      <c r="M150" s="390"/>
      <c r="N150" s="390"/>
      <c r="O150" s="390"/>
      <c r="P150" s="390"/>
      <c r="Q150" s="390"/>
      <c r="R150" s="390"/>
      <c r="S150" s="391"/>
      <c r="T150" s="280"/>
      <c r="U150" s="72">
        <f>U149+T150</f>
        <v>24.3</v>
      </c>
      <c r="V150" s="9">
        <f t="shared" ref="V150:AH150" si="32">V149+U150</f>
        <v>25.3</v>
      </c>
      <c r="W150" s="9">
        <f t="shared" si="32"/>
        <v>30.3</v>
      </c>
      <c r="X150" s="9">
        <f t="shared" si="32"/>
        <v>30.3</v>
      </c>
      <c r="Y150" s="9">
        <f t="shared" si="32"/>
        <v>30.3</v>
      </c>
      <c r="Z150" s="9">
        <f t="shared" si="32"/>
        <v>30.3</v>
      </c>
      <c r="AA150" s="9">
        <f t="shared" si="32"/>
        <v>30.3</v>
      </c>
      <c r="AB150" s="9">
        <f t="shared" si="32"/>
        <v>30.3</v>
      </c>
      <c r="AC150" s="9">
        <f t="shared" si="32"/>
        <v>30.3</v>
      </c>
      <c r="AD150" s="9">
        <f t="shared" si="32"/>
        <v>30.3</v>
      </c>
      <c r="AE150" s="9">
        <f t="shared" si="32"/>
        <v>30.3</v>
      </c>
      <c r="AF150" s="9">
        <f t="shared" si="32"/>
        <v>30.3</v>
      </c>
      <c r="AG150" s="9">
        <f t="shared" si="32"/>
        <v>30.3</v>
      </c>
      <c r="AH150" s="9">
        <f t="shared" si="32"/>
        <v>30.3</v>
      </c>
      <c r="AI150" s="206"/>
      <c r="AJ150" s="204">
        <f>SUM(AJ9:AJ148)</f>
        <v>28.3</v>
      </c>
      <c r="AK150" s="162"/>
      <c r="AL150" s="163"/>
    </row>
    <row r="151" spans="2:74" ht="54" customHeight="1" thickBot="1" x14ac:dyDescent="0.35">
      <c r="B151" s="171"/>
      <c r="C151" s="162"/>
      <c r="D151" s="162"/>
      <c r="E151" s="233" t="s">
        <v>49</v>
      </c>
      <c r="F151" s="85" t="s">
        <v>27</v>
      </c>
      <c r="G151" s="12" t="s">
        <v>2</v>
      </c>
      <c r="H151" s="164"/>
      <c r="I151" s="161" t="s">
        <v>58</v>
      </c>
      <c r="J151" s="20" t="s">
        <v>8</v>
      </c>
      <c r="K151" s="164"/>
      <c r="L151" s="386" t="s">
        <v>50</v>
      </c>
      <c r="M151" s="387"/>
      <c r="N151" s="387"/>
      <c r="O151" s="387"/>
      <c r="P151" s="387"/>
      <c r="Q151" s="387"/>
      <c r="R151" s="387"/>
      <c r="S151" s="388"/>
      <c r="T151" s="280">
        <f>I149</f>
        <v>147</v>
      </c>
      <c r="U151" s="115">
        <v>66.2</v>
      </c>
      <c r="V151" s="115">
        <v>66.2</v>
      </c>
      <c r="W151" s="115">
        <v>114.9</v>
      </c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207"/>
      <c r="AJ151" s="164"/>
      <c r="AK151" s="162"/>
      <c r="AL151" s="163"/>
    </row>
    <row r="152" spans="2:74" ht="55" customHeight="1" thickBot="1" x14ac:dyDescent="0.3">
      <c r="B152" s="171"/>
      <c r="C152" s="162"/>
      <c r="D152" s="162"/>
      <c r="E152" s="273" t="s">
        <v>105</v>
      </c>
      <c r="F152" s="274" t="s">
        <v>115</v>
      </c>
      <c r="G152" s="275" t="s">
        <v>9</v>
      </c>
      <c r="H152" s="272"/>
      <c r="I152" s="274" t="s">
        <v>104</v>
      </c>
      <c r="J152" s="24"/>
      <c r="K152" s="164"/>
      <c r="L152" s="209"/>
      <c r="M152" s="210"/>
      <c r="N152" s="210"/>
      <c r="O152" s="210"/>
      <c r="P152" s="210"/>
      <c r="Q152" s="210"/>
      <c r="R152" s="210"/>
      <c r="S152" s="211" t="s">
        <v>54</v>
      </c>
      <c r="T152" s="280"/>
      <c r="U152" s="212">
        <v>1</v>
      </c>
      <c r="V152" s="212">
        <v>2</v>
      </c>
      <c r="W152" s="212">
        <v>3</v>
      </c>
      <c r="X152" s="212">
        <v>4</v>
      </c>
      <c r="Y152" s="212">
        <v>5</v>
      </c>
      <c r="Z152" s="212">
        <v>6</v>
      </c>
      <c r="AA152" s="212">
        <v>7</v>
      </c>
      <c r="AB152" s="212">
        <v>8</v>
      </c>
      <c r="AC152" s="212">
        <v>9</v>
      </c>
      <c r="AD152" s="212">
        <v>10</v>
      </c>
      <c r="AE152" s="212">
        <v>11</v>
      </c>
      <c r="AF152" s="212">
        <v>12</v>
      </c>
      <c r="AG152" s="212">
        <v>13</v>
      </c>
      <c r="AH152" s="212">
        <v>14</v>
      </c>
      <c r="AI152" s="213"/>
      <c r="AJ152" s="164"/>
      <c r="AK152" s="162"/>
      <c r="AL152" s="163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</row>
    <row r="153" spans="2:74" ht="19" x14ac:dyDescent="0.4">
      <c r="B153" s="171"/>
      <c r="C153" s="162"/>
      <c r="D153" s="162"/>
      <c r="E153" s="174"/>
      <c r="F153" s="175"/>
      <c r="G153" s="174"/>
      <c r="H153" s="164"/>
      <c r="I153" s="175"/>
      <c r="J153" s="164"/>
      <c r="K153" s="164"/>
      <c r="L153" s="383" t="s">
        <v>103</v>
      </c>
      <c r="M153" s="384"/>
      <c r="N153" s="384"/>
      <c r="O153" s="384"/>
      <c r="P153" s="384"/>
      <c r="Q153" s="384"/>
      <c r="R153" s="384"/>
      <c r="S153" s="385"/>
      <c r="T153" s="280"/>
      <c r="U153" s="115">
        <v>23.5</v>
      </c>
      <c r="V153" s="115">
        <v>0</v>
      </c>
      <c r="W153" s="115">
        <v>4</v>
      </c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207"/>
      <c r="AJ153" s="164"/>
      <c r="AK153" s="162"/>
      <c r="AL153" s="163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</row>
    <row r="154" spans="2:74" ht="13.5" thickBot="1" x14ac:dyDescent="0.35">
      <c r="B154" s="171"/>
      <c r="C154" s="162"/>
      <c r="D154" s="162"/>
      <c r="E154" s="164"/>
      <c r="F154" s="164"/>
      <c r="G154" s="164"/>
      <c r="H154" s="164"/>
      <c r="I154" s="176"/>
      <c r="J154" s="164"/>
      <c r="K154" s="164"/>
      <c r="L154" s="380" t="s">
        <v>53</v>
      </c>
      <c r="M154" s="381"/>
      <c r="N154" s="381"/>
      <c r="O154" s="381"/>
      <c r="P154" s="381"/>
      <c r="Q154" s="381"/>
      <c r="R154" s="381"/>
      <c r="S154" s="382"/>
      <c r="T154" s="281"/>
      <c r="U154" s="5">
        <f t="shared" ref="U154:AA154" si="33">U153+T154</f>
        <v>23.5</v>
      </c>
      <c r="V154" s="5">
        <f t="shared" si="33"/>
        <v>23.5</v>
      </c>
      <c r="W154" s="5">
        <f t="shared" si="33"/>
        <v>27.5</v>
      </c>
      <c r="X154" s="5">
        <f t="shared" si="33"/>
        <v>27.5</v>
      </c>
      <c r="Y154" s="5">
        <f t="shared" si="33"/>
        <v>27.5</v>
      </c>
      <c r="Z154" s="5">
        <f t="shared" si="33"/>
        <v>27.5</v>
      </c>
      <c r="AA154" s="5">
        <f t="shared" si="33"/>
        <v>27.5</v>
      </c>
      <c r="AB154" s="5">
        <f t="shared" ref="AB154:AH154" si="34">AB153+AA154</f>
        <v>27.5</v>
      </c>
      <c r="AC154" s="5">
        <f t="shared" si="34"/>
        <v>27.5</v>
      </c>
      <c r="AD154" s="5">
        <f t="shared" si="34"/>
        <v>27.5</v>
      </c>
      <c r="AE154" s="5">
        <f t="shared" si="34"/>
        <v>27.5</v>
      </c>
      <c r="AF154" s="5">
        <f t="shared" si="34"/>
        <v>27.5</v>
      </c>
      <c r="AG154" s="5">
        <f t="shared" si="34"/>
        <v>27.5</v>
      </c>
      <c r="AH154" s="5">
        <f t="shared" si="34"/>
        <v>27.5</v>
      </c>
      <c r="AI154" s="239"/>
      <c r="AJ154" s="164"/>
      <c r="AK154" s="162"/>
      <c r="AL154" s="163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</row>
    <row r="155" spans="2:74" ht="14" thickTop="1" thickBot="1" x14ac:dyDescent="0.35">
      <c r="B155" s="171"/>
      <c r="C155" s="162"/>
      <c r="D155" s="162"/>
      <c r="E155" s="164"/>
      <c r="F155" s="164"/>
      <c r="G155" s="164"/>
      <c r="H155" s="164"/>
      <c r="I155" s="176"/>
      <c r="J155" s="164"/>
      <c r="K155" s="164"/>
      <c r="L155" s="234"/>
      <c r="M155" s="154"/>
      <c r="N155" s="154"/>
      <c r="O155" s="154"/>
      <c r="P155" s="154"/>
      <c r="Q155" s="154"/>
      <c r="R155" s="154"/>
      <c r="S155" s="235" t="s">
        <v>108</v>
      </c>
      <c r="T155" s="282"/>
      <c r="U155" s="240">
        <f>U154/U150</f>
        <v>0.96707818930041145</v>
      </c>
      <c r="V155" s="240">
        <f t="shared" ref="V155:AH155" si="35">V154/V150</f>
        <v>0.92885375494071143</v>
      </c>
      <c r="W155" s="240">
        <f t="shared" si="35"/>
        <v>0.90759075907590758</v>
      </c>
      <c r="X155" s="240">
        <f t="shared" si="35"/>
        <v>0.90759075907590758</v>
      </c>
      <c r="Y155" s="240">
        <f t="shared" si="35"/>
        <v>0.90759075907590758</v>
      </c>
      <c r="Z155" s="240">
        <f t="shared" si="35"/>
        <v>0.90759075907590758</v>
      </c>
      <c r="AA155" s="240">
        <f t="shared" si="35"/>
        <v>0.90759075907590758</v>
      </c>
      <c r="AB155" s="240">
        <f t="shared" si="35"/>
        <v>0.90759075907590758</v>
      </c>
      <c r="AC155" s="240">
        <f t="shared" si="35"/>
        <v>0.90759075907590758</v>
      </c>
      <c r="AD155" s="240">
        <f t="shared" si="35"/>
        <v>0.90759075907590758</v>
      </c>
      <c r="AE155" s="240">
        <f t="shared" si="35"/>
        <v>0.90759075907590758</v>
      </c>
      <c r="AF155" s="240">
        <f t="shared" si="35"/>
        <v>0.90759075907590758</v>
      </c>
      <c r="AG155" s="240">
        <f t="shared" si="35"/>
        <v>0.90759075907590758</v>
      </c>
      <c r="AH155" s="240">
        <f t="shared" si="35"/>
        <v>0.90759075907590758</v>
      </c>
      <c r="AI155" s="239"/>
      <c r="AJ155" s="164"/>
      <c r="AK155" s="162"/>
      <c r="AL155" s="163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</row>
    <row r="156" spans="2:74" ht="14" thickTop="1" thickBot="1" x14ac:dyDescent="0.35">
      <c r="B156" s="171"/>
      <c r="C156" s="162"/>
      <c r="D156" s="162"/>
      <c r="E156" s="164"/>
      <c r="F156" s="164"/>
      <c r="G156" s="164"/>
      <c r="H156" s="164"/>
      <c r="I156" s="176"/>
      <c r="J156" s="164"/>
      <c r="K156" s="164"/>
      <c r="L156" s="236"/>
      <c r="M156" s="237"/>
      <c r="N156" s="237"/>
      <c r="O156" s="237"/>
      <c r="P156" s="237"/>
      <c r="Q156" s="237"/>
      <c r="R156" s="237"/>
      <c r="S156" s="238" t="s">
        <v>109</v>
      </c>
      <c r="T156" s="282"/>
      <c r="U156" s="241">
        <f t="shared" ref="U156:AH156" si="36">U154/U4</f>
        <v>2.2380952380952381</v>
      </c>
      <c r="V156" s="241">
        <f t="shared" si="36"/>
        <v>1.1190476190476191</v>
      </c>
      <c r="W156" s="241">
        <f t="shared" si="36"/>
        <v>0.87301587301587302</v>
      </c>
      <c r="X156" s="241">
        <f t="shared" si="36"/>
        <v>0.65476190476190477</v>
      </c>
      <c r="Y156" s="241">
        <f t="shared" si="36"/>
        <v>0.52380952380952384</v>
      </c>
      <c r="Z156" s="241">
        <f t="shared" si="36"/>
        <v>0.43650793650793651</v>
      </c>
      <c r="AA156" s="241">
        <f t="shared" si="36"/>
        <v>0.37414965986394561</v>
      </c>
      <c r="AB156" s="241">
        <f t="shared" si="36"/>
        <v>0.32738095238095238</v>
      </c>
      <c r="AC156" s="241">
        <f t="shared" si="36"/>
        <v>0.29100529100529099</v>
      </c>
      <c r="AD156" s="241">
        <f t="shared" si="36"/>
        <v>0.26190476190476192</v>
      </c>
      <c r="AE156" s="241">
        <f t="shared" si="36"/>
        <v>0.23809523809523808</v>
      </c>
      <c r="AF156" s="241">
        <f t="shared" si="36"/>
        <v>0.21825396825396826</v>
      </c>
      <c r="AG156" s="241">
        <f t="shared" si="36"/>
        <v>0.20146520146520147</v>
      </c>
      <c r="AH156" s="241">
        <f t="shared" si="36"/>
        <v>0.1870748299319728</v>
      </c>
      <c r="AI156" s="208"/>
      <c r="AJ156" s="164"/>
      <c r="AK156" s="162"/>
      <c r="AL156" s="163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</row>
    <row r="157" spans="2:74" ht="13.5" thickTop="1" thickBot="1" x14ac:dyDescent="0.3">
      <c r="B157" s="171"/>
      <c r="C157" s="166"/>
      <c r="D157" s="166"/>
      <c r="E157" s="165"/>
      <c r="F157" s="165"/>
      <c r="G157" s="165"/>
      <c r="H157" s="165"/>
      <c r="I157" s="165"/>
      <c r="J157" s="165"/>
      <c r="K157" s="165"/>
      <c r="L157" s="177"/>
      <c r="M157" s="177"/>
      <c r="N157" s="177"/>
      <c r="O157" s="177"/>
      <c r="P157" s="177"/>
      <c r="Q157" s="177"/>
      <c r="R157" s="177"/>
      <c r="S157" s="165"/>
      <c r="T157" s="178"/>
      <c r="U157" s="178"/>
      <c r="V157" s="165"/>
      <c r="W157" s="165"/>
      <c r="X157" s="165"/>
      <c r="Y157" s="165"/>
      <c r="Z157" s="165"/>
      <c r="AA157" s="165"/>
      <c r="AB157" s="165"/>
      <c r="AC157" s="165"/>
      <c r="AD157" s="165"/>
      <c r="AE157" s="165"/>
      <c r="AF157" s="165"/>
      <c r="AG157" s="165"/>
      <c r="AH157" s="165"/>
      <c r="AI157" s="165"/>
      <c r="AJ157" s="165"/>
      <c r="AK157" s="166"/>
      <c r="AL157" s="167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</row>
    <row r="158" spans="2:74" ht="15" thickTop="1" thickBot="1" x14ac:dyDescent="0.35">
      <c r="B158" s="172"/>
      <c r="C158" s="93"/>
      <c r="D158" s="93"/>
      <c r="E158" s="21"/>
      <c r="F158" s="94"/>
      <c r="G158" s="94"/>
      <c r="H158" s="94"/>
      <c r="I158" s="21"/>
      <c r="J158" s="21"/>
      <c r="K158" s="21"/>
      <c r="L158" s="95"/>
      <c r="M158" s="95"/>
      <c r="N158" s="95"/>
      <c r="O158" s="95"/>
      <c r="P158" s="95"/>
      <c r="Q158" s="95"/>
      <c r="R158" s="95"/>
      <c r="S158" s="21"/>
      <c r="U158" s="51">
        <v>1</v>
      </c>
      <c r="V158" s="24">
        <v>1</v>
      </c>
      <c r="W158" s="24">
        <v>1</v>
      </c>
      <c r="X158" s="24">
        <v>1</v>
      </c>
      <c r="Y158" s="24">
        <v>1</v>
      </c>
      <c r="Z158" s="24">
        <v>1</v>
      </c>
      <c r="AA158" s="24">
        <v>1</v>
      </c>
      <c r="AB158" s="24">
        <v>1</v>
      </c>
      <c r="AC158" s="24">
        <v>1</v>
      </c>
      <c r="AD158" s="24">
        <v>1</v>
      </c>
      <c r="AE158" s="24">
        <v>1</v>
      </c>
      <c r="AF158" s="24">
        <v>1</v>
      </c>
      <c r="AG158" s="24">
        <v>1</v>
      </c>
      <c r="AH158" s="24">
        <v>1</v>
      </c>
      <c r="AI158" s="24"/>
      <c r="AJ158" s="24"/>
      <c r="AK158" s="25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</row>
    <row r="159" spans="2:74" ht="13.5" thickTop="1" x14ac:dyDescent="0.25">
      <c r="B159" s="21"/>
      <c r="C159" s="93"/>
      <c r="D159" s="93"/>
      <c r="E159" s="21"/>
      <c r="F159" s="21"/>
      <c r="G159" s="21"/>
      <c r="H159" s="21"/>
      <c r="I159" s="21"/>
      <c r="J159" s="21"/>
      <c r="K159" s="21"/>
      <c r="L159" s="95"/>
      <c r="M159" s="95"/>
      <c r="N159" s="95"/>
      <c r="O159" s="95"/>
      <c r="P159" s="95"/>
      <c r="Q159" s="95"/>
      <c r="R159" s="95"/>
      <c r="S159" s="21"/>
      <c r="T159" s="69"/>
      <c r="U159" s="69"/>
      <c r="V159" s="155" t="s">
        <v>111</v>
      </c>
      <c r="W159" s="155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5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</row>
    <row r="160" spans="2:74" ht="13" x14ac:dyDescent="0.25">
      <c r="B160" s="21"/>
      <c r="C160" s="93"/>
      <c r="D160" s="93"/>
      <c r="E160" s="21"/>
      <c r="F160" s="21"/>
      <c r="G160" s="21"/>
      <c r="H160" s="21"/>
      <c r="I160" s="21"/>
      <c r="J160" s="21"/>
      <c r="K160" s="21"/>
      <c r="L160" s="95"/>
      <c r="M160" s="95"/>
      <c r="N160" s="95"/>
      <c r="O160" s="95"/>
      <c r="P160" s="95"/>
      <c r="Q160" s="95"/>
      <c r="R160" s="95"/>
      <c r="S160" s="21"/>
      <c r="T160" s="69"/>
      <c r="U160" s="69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5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</row>
    <row r="161" spans="2:74" ht="13" x14ac:dyDescent="0.25">
      <c r="B161" s="21"/>
      <c r="C161" s="93"/>
      <c r="D161" s="93"/>
      <c r="E161" s="21"/>
      <c r="F161" s="21"/>
      <c r="G161" s="21"/>
      <c r="H161" s="21"/>
      <c r="I161" s="21"/>
      <c r="J161" s="21"/>
      <c r="K161" s="21"/>
      <c r="L161" s="95"/>
      <c r="M161" s="95"/>
      <c r="N161" s="95"/>
      <c r="O161" s="95"/>
      <c r="P161" s="95"/>
      <c r="Q161" s="95"/>
      <c r="R161" s="95"/>
      <c r="S161" s="21"/>
      <c r="T161" s="69"/>
      <c r="U161" s="69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5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</row>
    <row r="162" spans="2:74" ht="13" x14ac:dyDescent="0.25">
      <c r="B162" s="21"/>
      <c r="C162" s="93"/>
      <c r="D162" s="93"/>
      <c r="E162" s="21"/>
      <c r="F162" s="21"/>
      <c r="G162" s="21"/>
      <c r="H162" s="21"/>
      <c r="I162" s="21"/>
      <c r="J162" s="21"/>
      <c r="K162" s="21"/>
      <c r="L162" s="95"/>
      <c r="M162" s="95"/>
      <c r="N162" s="95"/>
      <c r="O162" s="95"/>
      <c r="P162" s="95"/>
      <c r="Q162" s="95"/>
      <c r="R162" s="95"/>
      <c r="S162" s="21"/>
      <c r="T162" s="69"/>
      <c r="U162" s="69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5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</row>
    <row r="163" spans="2:74" ht="13" x14ac:dyDescent="0.25">
      <c r="B163" s="21"/>
      <c r="C163" s="93"/>
      <c r="D163" s="93"/>
      <c r="E163" s="21"/>
      <c r="F163" s="21"/>
      <c r="G163" s="21"/>
      <c r="H163" s="21"/>
      <c r="I163" s="21"/>
      <c r="J163" s="21"/>
      <c r="K163" s="21"/>
      <c r="L163" s="95"/>
      <c r="M163" s="95"/>
      <c r="N163" s="95"/>
      <c r="O163" s="95"/>
      <c r="P163" s="95"/>
      <c r="Q163" s="95"/>
      <c r="R163" s="95"/>
      <c r="S163" s="21"/>
      <c r="T163" s="69"/>
      <c r="U163" s="69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5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</row>
    <row r="164" spans="2:74" ht="13" x14ac:dyDescent="0.25">
      <c r="B164" s="21"/>
      <c r="C164" s="93"/>
      <c r="D164" s="93"/>
      <c r="E164" s="21"/>
      <c r="F164" s="21"/>
      <c r="G164" s="21"/>
      <c r="H164" s="21"/>
      <c r="I164" s="21"/>
      <c r="J164" s="21"/>
      <c r="K164" s="21"/>
      <c r="L164" s="95"/>
      <c r="M164" s="95"/>
      <c r="N164" s="95"/>
      <c r="O164" s="95"/>
      <c r="P164" s="95"/>
      <c r="Q164" s="95"/>
      <c r="R164" s="95"/>
      <c r="S164" s="21"/>
      <c r="T164" s="69"/>
      <c r="U164" s="69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5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</row>
    <row r="165" spans="2:74" ht="13" x14ac:dyDescent="0.25">
      <c r="B165" s="21"/>
      <c r="C165" s="93"/>
      <c r="D165" s="93"/>
      <c r="E165" s="21"/>
      <c r="F165" s="21"/>
      <c r="G165" s="21"/>
      <c r="H165" s="21"/>
      <c r="I165" s="21"/>
      <c r="J165" s="21"/>
      <c r="K165" s="21"/>
      <c r="L165" s="95"/>
      <c r="M165" s="95"/>
      <c r="N165" s="95"/>
      <c r="O165" s="95"/>
      <c r="P165" s="95"/>
      <c r="Q165" s="95"/>
      <c r="R165" s="95"/>
      <c r="S165" s="21"/>
      <c r="T165" s="69"/>
      <c r="U165" s="69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5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</row>
    <row r="166" spans="2:74" x14ac:dyDescent="0.25">
      <c r="B166" s="21"/>
      <c r="C166" s="93"/>
      <c r="D166" s="93"/>
      <c r="E166" s="21"/>
      <c r="F166" s="21"/>
      <c r="G166" s="21"/>
      <c r="H166" s="21"/>
      <c r="I166" s="21"/>
      <c r="J166" s="21"/>
      <c r="K166" s="21"/>
      <c r="L166" s="95"/>
      <c r="M166" s="95"/>
      <c r="N166" s="95"/>
      <c r="O166" s="95"/>
      <c r="P166" s="95"/>
      <c r="Q166" s="95"/>
      <c r="R166" s="95"/>
      <c r="S166" s="21"/>
      <c r="U166" s="96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93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</row>
    <row r="167" spans="2:74" x14ac:dyDescent="0.25">
      <c r="B167" s="21"/>
      <c r="C167" s="93"/>
      <c r="D167" s="93"/>
      <c r="E167" s="21"/>
      <c r="F167" s="21"/>
      <c r="G167" s="21"/>
      <c r="H167" s="21"/>
      <c r="I167" s="21"/>
      <c r="J167" s="21"/>
      <c r="K167" s="21"/>
      <c r="L167" s="95"/>
      <c r="M167" s="95"/>
      <c r="N167" s="95"/>
      <c r="O167" s="95"/>
      <c r="P167" s="95"/>
      <c r="Q167" s="95"/>
      <c r="R167" s="95"/>
      <c r="S167" s="21"/>
      <c r="T167" s="96"/>
      <c r="U167" s="96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93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</row>
    <row r="168" spans="2:74" x14ac:dyDescent="0.25">
      <c r="B168" s="21"/>
      <c r="C168" s="93"/>
      <c r="D168" s="93"/>
      <c r="E168" s="21"/>
      <c r="F168" s="21"/>
      <c r="G168" s="21"/>
      <c r="H168" s="21"/>
      <c r="I168" s="21"/>
      <c r="J168" s="21"/>
      <c r="K168" s="21"/>
      <c r="L168" s="95"/>
      <c r="M168" s="95"/>
      <c r="N168" s="95"/>
      <c r="O168" s="95"/>
      <c r="P168" s="95"/>
      <c r="Q168" s="95"/>
      <c r="R168" s="95"/>
      <c r="S168" s="21"/>
      <c r="T168" s="96"/>
      <c r="U168" s="96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93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spans="2:74" x14ac:dyDescent="0.25">
      <c r="B169" s="21"/>
      <c r="L169" s="2"/>
      <c r="M169" s="2"/>
      <c r="N169" s="2"/>
      <c r="O169" s="2"/>
      <c r="P169" s="2"/>
      <c r="Q169" s="2"/>
      <c r="R169" s="2"/>
    </row>
    <row r="170" spans="2:74" x14ac:dyDescent="0.25">
      <c r="L170" s="2"/>
      <c r="M170" s="2"/>
      <c r="N170" s="2"/>
      <c r="O170" s="2"/>
      <c r="P170" s="2"/>
      <c r="Q170" s="2"/>
      <c r="R170" s="2"/>
    </row>
    <row r="171" spans="2:74" x14ac:dyDescent="0.25">
      <c r="L171" s="2"/>
      <c r="M171" s="2"/>
      <c r="N171" s="2"/>
      <c r="O171" s="2"/>
      <c r="P171" s="2"/>
      <c r="Q171" s="2"/>
      <c r="R171" s="2"/>
    </row>
    <row r="172" spans="2:74" x14ac:dyDescent="0.25">
      <c r="L172" s="2"/>
      <c r="M172" s="2"/>
      <c r="N172" s="2"/>
      <c r="O172" s="2"/>
      <c r="P172" s="2"/>
      <c r="Q172" s="2"/>
      <c r="R172" s="2"/>
    </row>
    <row r="173" spans="2:74" x14ac:dyDescent="0.25">
      <c r="L173" s="2"/>
      <c r="M173" s="2"/>
      <c r="N173" s="2"/>
      <c r="O173" s="2"/>
      <c r="P173" s="2"/>
      <c r="Q173" s="2"/>
      <c r="R173" s="2"/>
    </row>
    <row r="174" spans="2:74" x14ac:dyDescent="0.25">
      <c r="L174" s="2"/>
      <c r="M174" s="2"/>
      <c r="N174" s="2"/>
      <c r="O174" s="2"/>
      <c r="P174" s="2"/>
      <c r="Q174" s="2"/>
      <c r="R174" s="2"/>
    </row>
    <row r="175" spans="2:74" x14ac:dyDescent="0.25">
      <c r="L175" s="2"/>
      <c r="M175" s="2"/>
      <c r="N175" s="2"/>
      <c r="O175" s="2"/>
      <c r="P175" s="2"/>
      <c r="Q175" s="2"/>
      <c r="R175" s="2"/>
    </row>
    <row r="176" spans="2:74" x14ac:dyDescent="0.25">
      <c r="L176" s="2"/>
      <c r="M176" s="2"/>
      <c r="N176" s="2"/>
      <c r="O176" s="2"/>
      <c r="P176" s="2"/>
      <c r="Q176" s="2"/>
      <c r="R176" s="2"/>
    </row>
    <row r="177" spans="12:18" x14ac:dyDescent="0.25">
      <c r="L177" s="2"/>
      <c r="M177" s="2"/>
      <c r="N177" s="2"/>
      <c r="O177" s="2"/>
      <c r="P177" s="2"/>
      <c r="Q177" s="2"/>
      <c r="R177" s="2"/>
    </row>
    <row r="178" spans="12:18" x14ac:dyDescent="0.25">
      <c r="L178" s="2"/>
      <c r="M178" s="2"/>
      <c r="N178" s="2"/>
      <c r="O178" s="2"/>
      <c r="P178" s="2"/>
      <c r="Q178" s="2"/>
      <c r="R178" s="2"/>
    </row>
    <row r="179" spans="12:18" x14ac:dyDescent="0.25">
      <c r="L179" s="2"/>
      <c r="M179" s="2"/>
      <c r="N179" s="2"/>
      <c r="O179" s="2"/>
      <c r="P179" s="2"/>
      <c r="Q179" s="2"/>
      <c r="R179" s="2"/>
    </row>
    <row r="180" spans="12:18" x14ac:dyDescent="0.25">
      <c r="L180" s="2"/>
      <c r="M180" s="2"/>
      <c r="N180" s="2"/>
      <c r="O180" s="2"/>
      <c r="P180" s="2"/>
      <c r="Q180" s="2"/>
      <c r="R180" s="2"/>
    </row>
    <row r="181" spans="12:18" x14ac:dyDescent="0.25">
      <c r="L181" s="2"/>
      <c r="M181" s="2"/>
      <c r="N181" s="2"/>
      <c r="O181" s="2"/>
      <c r="P181" s="2"/>
      <c r="Q181" s="2"/>
      <c r="R181" s="2"/>
    </row>
    <row r="182" spans="12:18" x14ac:dyDescent="0.25">
      <c r="L182" s="2"/>
      <c r="M182" s="2"/>
      <c r="N182" s="2"/>
      <c r="O182" s="2"/>
      <c r="P182" s="2"/>
      <c r="Q182" s="2"/>
      <c r="R182" s="2"/>
    </row>
    <row r="183" spans="12:18" x14ac:dyDescent="0.25">
      <c r="L183" s="2"/>
      <c r="M183" s="2"/>
      <c r="N183" s="2"/>
      <c r="O183" s="2"/>
      <c r="P183" s="2"/>
      <c r="Q183" s="2"/>
      <c r="R183" s="2"/>
    </row>
    <row r="184" spans="12:18" x14ac:dyDescent="0.25">
      <c r="L184" s="2"/>
      <c r="M184" s="2"/>
      <c r="N184" s="2"/>
      <c r="O184" s="2"/>
      <c r="P184" s="2"/>
      <c r="Q184" s="2"/>
      <c r="R184" s="2"/>
    </row>
    <row r="185" spans="12:18" x14ac:dyDescent="0.25">
      <c r="L185" s="2"/>
      <c r="M185" s="2"/>
      <c r="N185" s="2"/>
      <c r="O185" s="2"/>
      <c r="P185" s="2"/>
      <c r="Q185" s="2"/>
      <c r="R185" s="2"/>
    </row>
    <row r="186" spans="12:18" x14ac:dyDescent="0.25">
      <c r="L186" s="2"/>
      <c r="M186" s="2"/>
      <c r="N186" s="2"/>
      <c r="O186" s="2"/>
      <c r="P186" s="2"/>
      <c r="Q186" s="2"/>
      <c r="R186" s="2"/>
    </row>
    <row r="187" spans="12:18" x14ac:dyDescent="0.25">
      <c r="L187" s="2"/>
      <c r="M187" s="2"/>
      <c r="N187" s="2"/>
      <c r="O187" s="2"/>
      <c r="P187" s="2"/>
      <c r="Q187" s="2"/>
      <c r="R187" s="2"/>
    </row>
    <row r="188" spans="12:18" x14ac:dyDescent="0.25">
      <c r="L188" s="2"/>
      <c r="M188" s="2"/>
      <c r="N188" s="2"/>
      <c r="O188" s="2"/>
      <c r="P188" s="2"/>
      <c r="Q188" s="2"/>
      <c r="R188" s="2"/>
    </row>
    <row r="189" spans="12:18" x14ac:dyDescent="0.25">
      <c r="L189" s="2"/>
      <c r="M189" s="2"/>
      <c r="N189" s="2"/>
      <c r="O189" s="2"/>
      <c r="P189" s="2"/>
      <c r="Q189" s="2"/>
      <c r="R189" s="2"/>
    </row>
    <row r="190" spans="12:18" x14ac:dyDescent="0.25">
      <c r="L190" s="2"/>
      <c r="M190" s="2"/>
      <c r="N190" s="2"/>
      <c r="O190" s="2"/>
      <c r="P190" s="2"/>
      <c r="Q190" s="2"/>
      <c r="R190" s="2"/>
    </row>
    <row r="191" spans="12:18" x14ac:dyDescent="0.25">
      <c r="L191" s="2"/>
      <c r="M191" s="2"/>
      <c r="N191" s="2"/>
      <c r="O191" s="2"/>
      <c r="P191" s="2"/>
      <c r="Q191" s="2"/>
      <c r="R191" s="2"/>
    </row>
    <row r="192" spans="12:18" x14ac:dyDescent="0.25">
      <c r="L192" s="2"/>
      <c r="M192" s="2"/>
      <c r="N192" s="2"/>
      <c r="O192" s="2"/>
      <c r="P192" s="2"/>
      <c r="Q192" s="2"/>
      <c r="R192" s="2"/>
    </row>
    <row r="193" spans="12:18" x14ac:dyDescent="0.25">
      <c r="L193" s="2"/>
      <c r="M193" s="2"/>
      <c r="N193" s="2"/>
      <c r="O193" s="2"/>
      <c r="P193" s="2"/>
      <c r="Q193" s="2"/>
      <c r="R193" s="2"/>
    </row>
    <row r="194" spans="12:18" x14ac:dyDescent="0.25">
      <c r="L194" s="2"/>
      <c r="M194" s="2"/>
      <c r="N194" s="2"/>
      <c r="O194" s="2"/>
      <c r="P194" s="2"/>
      <c r="Q194" s="2"/>
      <c r="R194" s="2"/>
    </row>
    <row r="195" spans="12:18" x14ac:dyDescent="0.25">
      <c r="L195" s="2"/>
      <c r="M195" s="2"/>
      <c r="N195" s="2"/>
      <c r="O195" s="2"/>
      <c r="P195" s="2"/>
      <c r="Q195" s="2"/>
      <c r="R195" s="2"/>
    </row>
    <row r="196" spans="12:18" x14ac:dyDescent="0.25">
      <c r="L196" s="2"/>
      <c r="M196" s="2"/>
      <c r="N196" s="2"/>
      <c r="O196" s="2"/>
      <c r="P196" s="2"/>
      <c r="Q196" s="2"/>
      <c r="R196" s="2"/>
    </row>
    <row r="197" spans="12:18" x14ac:dyDescent="0.25">
      <c r="L197" s="2"/>
      <c r="M197" s="2"/>
      <c r="N197" s="2"/>
      <c r="O197" s="2"/>
      <c r="P197" s="2"/>
      <c r="Q197" s="2"/>
      <c r="R197" s="2"/>
    </row>
    <row r="198" spans="12:18" x14ac:dyDescent="0.25">
      <c r="L198" s="2"/>
      <c r="M198" s="2"/>
      <c r="N198" s="2"/>
      <c r="O198" s="2"/>
      <c r="P198" s="2"/>
      <c r="Q198" s="2"/>
      <c r="R198" s="2"/>
    </row>
    <row r="199" spans="12:18" x14ac:dyDescent="0.25">
      <c r="L199" s="2"/>
      <c r="M199" s="2"/>
      <c r="N199" s="2"/>
      <c r="O199" s="2"/>
      <c r="P199" s="2"/>
      <c r="Q199" s="2"/>
      <c r="R199" s="2"/>
    </row>
    <row r="200" spans="12:18" x14ac:dyDescent="0.25">
      <c r="L200" s="2"/>
      <c r="M200" s="2"/>
      <c r="N200" s="2"/>
      <c r="O200" s="2"/>
      <c r="P200" s="2"/>
      <c r="Q200" s="2"/>
      <c r="R200" s="2"/>
    </row>
    <row r="201" spans="12:18" x14ac:dyDescent="0.25">
      <c r="L201" s="2"/>
      <c r="M201" s="2"/>
      <c r="N201" s="2"/>
      <c r="O201" s="2"/>
      <c r="P201" s="2"/>
      <c r="Q201" s="2"/>
      <c r="R201" s="2"/>
    </row>
    <row r="202" spans="12:18" x14ac:dyDescent="0.25">
      <c r="L202" s="2"/>
      <c r="M202" s="2"/>
      <c r="N202" s="2"/>
      <c r="O202" s="2"/>
      <c r="P202" s="2"/>
      <c r="Q202" s="2"/>
      <c r="R202" s="2"/>
    </row>
    <row r="203" spans="12:18" x14ac:dyDescent="0.25">
      <c r="L203" s="2"/>
      <c r="M203" s="2"/>
      <c r="N203" s="2"/>
      <c r="O203" s="2"/>
      <c r="P203" s="2"/>
      <c r="Q203" s="2"/>
      <c r="R203" s="2"/>
    </row>
    <row r="204" spans="12:18" x14ac:dyDescent="0.25">
      <c r="L204" s="2"/>
      <c r="M204" s="2"/>
      <c r="N204" s="2"/>
      <c r="O204" s="2"/>
      <c r="P204" s="2"/>
      <c r="Q204" s="2"/>
      <c r="R204" s="2"/>
    </row>
    <row r="205" spans="12:18" x14ac:dyDescent="0.25">
      <c r="L205" s="2"/>
      <c r="M205" s="2"/>
      <c r="N205" s="2"/>
      <c r="O205" s="2"/>
      <c r="P205" s="2"/>
      <c r="Q205" s="2"/>
      <c r="R205" s="2"/>
    </row>
    <row r="206" spans="12:18" x14ac:dyDescent="0.25">
      <c r="L206" s="2"/>
      <c r="M206" s="2"/>
      <c r="N206" s="2"/>
      <c r="O206" s="2"/>
      <c r="P206" s="2"/>
      <c r="Q206" s="2"/>
      <c r="R206" s="2"/>
    </row>
    <row r="207" spans="12:18" x14ac:dyDescent="0.25">
      <c r="L207" s="2"/>
      <c r="M207" s="2"/>
      <c r="N207" s="2"/>
      <c r="O207" s="2"/>
      <c r="P207" s="2"/>
      <c r="Q207" s="2"/>
      <c r="R207" s="2"/>
    </row>
    <row r="208" spans="12:18" x14ac:dyDescent="0.25">
      <c r="L208" s="2"/>
      <c r="M208" s="2"/>
      <c r="N208" s="2"/>
      <c r="O208" s="2"/>
      <c r="P208" s="2"/>
      <c r="Q208" s="2"/>
      <c r="R208" s="2"/>
    </row>
    <row r="209" spans="12:18" x14ac:dyDescent="0.25">
      <c r="L209" s="2"/>
      <c r="M209" s="2"/>
      <c r="N209" s="2"/>
      <c r="O209" s="2"/>
      <c r="P209" s="2"/>
      <c r="Q209" s="2"/>
      <c r="R209" s="2"/>
    </row>
    <row r="210" spans="12:18" x14ac:dyDescent="0.25">
      <c r="L210" s="1"/>
      <c r="M210" s="1"/>
      <c r="N210" s="1"/>
      <c r="O210" s="1"/>
      <c r="P210" s="1"/>
      <c r="Q210" s="1"/>
      <c r="R210" s="1"/>
    </row>
    <row r="211" spans="12:18" x14ac:dyDescent="0.25">
      <c r="L211" s="1"/>
      <c r="M211" s="1"/>
      <c r="N211" s="1"/>
      <c r="O211" s="1"/>
      <c r="P211" s="1"/>
      <c r="Q211" s="1"/>
      <c r="R211" s="1"/>
    </row>
    <row r="212" spans="12:18" x14ac:dyDescent="0.25">
      <c r="L212" s="1"/>
      <c r="M212" s="1"/>
      <c r="N212" s="1"/>
      <c r="O212" s="1"/>
      <c r="P212" s="1"/>
      <c r="Q212" s="1"/>
      <c r="R212" s="1"/>
    </row>
    <row r="213" spans="12:18" x14ac:dyDescent="0.25">
      <c r="L213" s="1"/>
      <c r="M213" s="1"/>
      <c r="N213" s="1"/>
      <c r="O213" s="1"/>
      <c r="P213" s="1"/>
      <c r="Q213" s="1"/>
      <c r="R213" s="1"/>
    </row>
    <row r="214" spans="12:18" x14ac:dyDescent="0.25">
      <c r="L214" s="1"/>
      <c r="M214" s="1"/>
      <c r="N214" s="1"/>
      <c r="O214" s="1"/>
      <c r="P214" s="1"/>
      <c r="Q214" s="1"/>
      <c r="R214" s="1"/>
    </row>
    <row r="215" spans="12:18" x14ac:dyDescent="0.25">
      <c r="L215" s="1"/>
      <c r="M215" s="1"/>
      <c r="N215" s="1"/>
      <c r="O215" s="1"/>
      <c r="P215" s="1"/>
      <c r="Q215" s="1"/>
      <c r="R215" s="1"/>
    </row>
    <row r="216" spans="12:18" x14ac:dyDescent="0.25">
      <c r="L216" s="1"/>
      <c r="M216" s="1"/>
      <c r="N216" s="1"/>
      <c r="O216" s="1"/>
      <c r="P216" s="1"/>
      <c r="Q216" s="1"/>
      <c r="R216" s="1"/>
    </row>
    <row r="217" spans="12:18" x14ac:dyDescent="0.25">
      <c r="L217" s="1"/>
      <c r="M217" s="1"/>
      <c r="N217" s="1"/>
      <c r="O217" s="1"/>
      <c r="P217" s="1"/>
      <c r="Q217" s="1"/>
      <c r="R217" s="1"/>
    </row>
    <row r="218" spans="12:18" x14ac:dyDescent="0.25">
      <c r="L218" s="1"/>
      <c r="M218" s="1"/>
      <c r="N218" s="1"/>
      <c r="O218" s="1"/>
      <c r="P218" s="1"/>
      <c r="Q218" s="1"/>
      <c r="R218" s="1"/>
    </row>
    <row r="219" spans="12:18" x14ac:dyDescent="0.25">
      <c r="L219" s="1"/>
      <c r="M219" s="1"/>
      <c r="N219" s="1"/>
      <c r="O219" s="1"/>
      <c r="P219" s="1"/>
      <c r="Q219" s="1"/>
      <c r="R219" s="1"/>
    </row>
    <row r="220" spans="12:18" x14ac:dyDescent="0.25">
      <c r="L220" s="1"/>
      <c r="M220" s="1"/>
      <c r="N220" s="1"/>
      <c r="O220" s="1"/>
      <c r="P220" s="1"/>
      <c r="Q220" s="1"/>
      <c r="R220" s="1"/>
    </row>
    <row r="221" spans="12:18" x14ac:dyDescent="0.25">
      <c r="L221" s="1"/>
      <c r="M221" s="1"/>
      <c r="N221" s="1"/>
      <c r="O221" s="1"/>
      <c r="P221" s="1"/>
      <c r="Q221" s="1"/>
      <c r="R221" s="1"/>
    </row>
    <row r="222" spans="12:18" x14ac:dyDescent="0.25">
      <c r="L222" s="1"/>
      <c r="M222" s="1"/>
      <c r="N222" s="1"/>
      <c r="O222" s="1"/>
      <c r="P222" s="1"/>
      <c r="Q222" s="1"/>
      <c r="R222" s="1"/>
    </row>
    <row r="223" spans="12:18" x14ac:dyDescent="0.25">
      <c r="L223" s="1"/>
      <c r="M223" s="1"/>
      <c r="N223" s="1"/>
      <c r="O223" s="1"/>
      <c r="P223" s="1"/>
      <c r="Q223" s="1"/>
      <c r="R223" s="1"/>
    </row>
    <row r="224" spans="12:18" x14ac:dyDescent="0.25">
      <c r="L224" s="1"/>
      <c r="M224" s="1"/>
      <c r="N224" s="1"/>
      <c r="O224" s="1"/>
      <c r="P224" s="1"/>
      <c r="Q224" s="1"/>
      <c r="R224" s="1"/>
    </row>
    <row r="225" spans="12:18" x14ac:dyDescent="0.25">
      <c r="L225" s="1"/>
      <c r="M225" s="1"/>
      <c r="N225" s="1"/>
      <c r="O225" s="1"/>
      <c r="P225" s="1"/>
      <c r="Q225" s="1"/>
      <c r="R225" s="1"/>
    </row>
    <row r="226" spans="12:18" x14ac:dyDescent="0.25">
      <c r="L226" s="1"/>
      <c r="M226" s="1"/>
      <c r="N226" s="1"/>
      <c r="O226" s="1"/>
      <c r="P226" s="1"/>
      <c r="Q226" s="1"/>
      <c r="R226" s="1"/>
    </row>
    <row r="227" spans="12:18" x14ac:dyDescent="0.25">
      <c r="L227" s="1"/>
      <c r="M227" s="1"/>
      <c r="N227" s="1"/>
      <c r="O227" s="1"/>
      <c r="P227" s="1"/>
      <c r="Q227" s="1"/>
      <c r="R227" s="1"/>
    </row>
    <row r="228" spans="12:18" x14ac:dyDescent="0.25">
      <c r="L228" s="1"/>
      <c r="M228" s="1"/>
      <c r="N228" s="1"/>
      <c r="O228" s="1"/>
      <c r="P228" s="1"/>
      <c r="Q228" s="1"/>
      <c r="R228" s="1"/>
    </row>
    <row r="229" spans="12:18" x14ac:dyDescent="0.25">
      <c r="L229" s="1"/>
      <c r="M229" s="1"/>
      <c r="N229" s="1"/>
      <c r="O229" s="1"/>
      <c r="P229" s="1"/>
      <c r="Q229" s="1"/>
      <c r="R229" s="1"/>
    </row>
  </sheetData>
  <sortState ref="A114:CS120">
    <sortCondition ref="L114:L120"/>
  </sortState>
  <mergeCells count="13">
    <mergeCell ref="S3:T3"/>
    <mergeCell ref="S4:T4"/>
    <mergeCell ref="E5:K5"/>
    <mergeCell ref="U6:AJ6"/>
    <mergeCell ref="N7:R7"/>
    <mergeCell ref="I6:J6"/>
    <mergeCell ref="E6:G6"/>
    <mergeCell ref="L6:S6"/>
    <mergeCell ref="L154:S154"/>
    <mergeCell ref="L153:S153"/>
    <mergeCell ref="L151:S151"/>
    <mergeCell ref="L150:S150"/>
    <mergeCell ref="L149:S149"/>
  </mergeCells>
  <phoneticPr fontId="0" type="noConversion"/>
  <conditionalFormatting sqref="U10:AI51 U151:AI151 U153:AI153 U53:AI54 U92:AI147 U63:AI90">
    <cfRule type="cellIs" dxfId="22" priority="402" operator="greaterThan">
      <formula>0</formula>
    </cfRule>
  </conditionalFormatting>
  <conditionalFormatting sqref="C4:C8 C72:C87 C63:C69">
    <cfRule type="cellIs" dxfId="21" priority="75" operator="equal">
      <formula>"Complete"</formula>
    </cfRule>
    <cfRule type="cellIs" dxfId="20" priority="76" operator="equal">
      <formula>"In Progress"</formula>
    </cfRule>
    <cfRule type="cellIs" dxfId="19" priority="77" operator="equal">
      <formula>"Not Started"</formula>
    </cfRule>
  </conditionalFormatting>
  <conditionalFormatting sqref="C147">
    <cfRule type="cellIs" dxfId="18" priority="37" operator="equal">
      <formula>"Complete"</formula>
    </cfRule>
    <cfRule type="cellIs" dxfId="17" priority="38" operator="equal">
      <formula>"In Progress"</formula>
    </cfRule>
    <cfRule type="cellIs" dxfId="16" priority="39" operator="equal">
      <formula>"Open"</formula>
    </cfRule>
  </conditionalFormatting>
  <conditionalFormatting sqref="U52:AI52">
    <cfRule type="cellIs" dxfId="15" priority="29" operator="greaterThan">
      <formula>0</formula>
    </cfRule>
  </conditionalFormatting>
  <conditionalFormatting sqref="C11:C15 C141:C146 C124:C139 C39:C53 C23:C37 C17:C21">
    <cfRule type="cellIs" dxfId="14" priority="20" operator="equal">
      <formula>"Complete"</formula>
    </cfRule>
    <cfRule type="cellIs" dxfId="13" priority="21" operator="equal">
      <formula>"In Progress"</formula>
    </cfRule>
    <cfRule type="cellIs" dxfId="12" priority="22" operator="equal">
      <formula>"Not Started"</formula>
    </cfRule>
  </conditionalFormatting>
  <conditionalFormatting sqref="U55:AI58 U91:AI91">
    <cfRule type="cellIs" dxfId="11" priority="16" operator="greaterThan">
      <formula>0</formula>
    </cfRule>
  </conditionalFormatting>
  <conditionalFormatting sqref="C58 C88:C91">
    <cfRule type="cellIs" dxfId="10" priority="13" operator="equal">
      <formula>"Complete"</formula>
    </cfRule>
    <cfRule type="cellIs" dxfId="9" priority="14" operator="equal">
      <formula>"In Progress"</formula>
    </cfRule>
    <cfRule type="cellIs" dxfId="8" priority="15" operator="equal">
      <formula>"Not Started"</formula>
    </cfRule>
  </conditionalFormatting>
  <conditionalFormatting sqref="C55:C56">
    <cfRule type="cellIs" dxfId="7" priority="10" operator="equal">
      <formula>"Complete"</formula>
    </cfRule>
    <cfRule type="cellIs" dxfId="6" priority="11" operator="equal">
      <formula>"In Progress"</formula>
    </cfRule>
    <cfRule type="cellIs" dxfId="5" priority="12" operator="equal">
      <formula>"Not Started"</formula>
    </cfRule>
  </conditionalFormatting>
  <conditionalFormatting sqref="U59:AI60 U62:AI62">
    <cfRule type="cellIs" dxfId="4" priority="9" operator="greaterThan">
      <formula>0</formula>
    </cfRule>
  </conditionalFormatting>
  <conditionalFormatting sqref="U61:AI61">
    <cfRule type="cellIs" dxfId="3" priority="8" operator="greaterThan">
      <formula>0</formula>
    </cfRule>
  </conditionalFormatting>
  <conditionalFormatting sqref="C59:C62">
    <cfRule type="cellIs" dxfId="2" priority="5" operator="equal">
      <formula>"Complete"</formula>
    </cfRule>
    <cfRule type="cellIs" dxfId="1" priority="6" operator="equal">
      <formula>"In Progress"</formula>
    </cfRule>
    <cfRule type="cellIs" dxfId="0" priority="7" operator="equal">
      <formula>"Not Started"</formula>
    </cfRule>
  </conditionalFormatting>
  <dataValidations count="1">
    <dataValidation type="list" allowBlank="1" showInputMessage="1" showErrorMessage="1" sqref="C141:C147 C124:C139 C11:C15 C39:C53 C23:C37 C17:C21 C55:C56 C72:C91 C58:C69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workbookViewId="0">
      <selection activeCell="P16" sqref="P16"/>
    </sheetView>
  </sheetViews>
  <sheetFormatPr defaultColWidth="8.81640625" defaultRowHeight="12.5" x14ac:dyDescent="0.25"/>
  <cols>
    <col min="1" max="1" width="4.453125" customWidth="1"/>
    <col min="13" max="13" width="9.36328125" customWidth="1"/>
    <col min="14" max="14" width="3.81640625" customWidth="1"/>
  </cols>
  <sheetData>
    <row r="1" spans="1:14" ht="13" thickBo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3" thickTop="1" x14ac:dyDescent="0.25">
      <c r="A2" s="21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  <c r="N2" s="21"/>
    </row>
    <row r="3" spans="1:14" x14ac:dyDescent="0.25">
      <c r="A3" s="21"/>
      <c r="B3" s="35"/>
      <c r="C3" s="31"/>
      <c r="D3" s="31"/>
      <c r="E3" s="31"/>
      <c r="F3" s="31"/>
      <c r="G3" s="31"/>
      <c r="H3" s="31"/>
      <c r="I3" s="31"/>
      <c r="J3" s="31"/>
      <c r="K3" s="31"/>
      <c r="L3" s="31"/>
      <c r="M3" s="36"/>
      <c r="N3" s="21"/>
    </row>
    <row r="4" spans="1:14" x14ac:dyDescent="0.25">
      <c r="A4" s="21"/>
      <c r="B4" s="35"/>
      <c r="C4" s="31"/>
      <c r="D4" s="31"/>
      <c r="E4" s="31"/>
      <c r="F4" s="31"/>
      <c r="G4" s="31"/>
      <c r="H4" s="31"/>
      <c r="I4" s="31"/>
      <c r="J4" s="31"/>
      <c r="K4" s="31"/>
      <c r="L4" s="31"/>
      <c r="M4" s="36"/>
      <c r="N4" s="21"/>
    </row>
    <row r="5" spans="1:14" x14ac:dyDescent="0.25">
      <c r="A5" s="21"/>
      <c r="B5" s="35"/>
      <c r="C5" s="31"/>
      <c r="D5" s="31"/>
      <c r="E5" s="31"/>
      <c r="F5" s="31"/>
      <c r="G5" s="31"/>
      <c r="H5" s="31"/>
      <c r="I5" s="31"/>
      <c r="J5" s="31"/>
      <c r="K5" s="31"/>
      <c r="L5" s="31"/>
      <c r="M5" s="36"/>
      <c r="N5" s="21"/>
    </row>
    <row r="6" spans="1:14" x14ac:dyDescent="0.25">
      <c r="A6" s="21"/>
      <c r="B6" s="35"/>
      <c r="C6" s="31"/>
      <c r="D6" s="31"/>
      <c r="E6" s="31"/>
      <c r="F6" s="31"/>
      <c r="G6" s="31"/>
      <c r="H6" s="31"/>
      <c r="I6" s="31"/>
      <c r="J6" s="31"/>
      <c r="K6" s="31"/>
      <c r="L6" s="31"/>
      <c r="M6" s="36"/>
      <c r="N6" s="21"/>
    </row>
    <row r="7" spans="1:14" x14ac:dyDescent="0.25">
      <c r="A7" s="21"/>
      <c r="B7" s="35"/>
      <c r="C7" s="31"/>
      <c r="D7" s="31"/>
      <c r="E7" s="31"/>
      <c r="F7" s="31"/>
      <c r="G7" s="31"/>
      <c r="H7" s="31"/>
      <c r="I7" s="31"/>
      <c r="J7" s="31"/>
      <c r="K7" s="31"/>
      <c r="L7" s="31"/>
      <c r="M7" s="36"/>
      <c r="N7" s="21"/>
    </row>
    <row r="8" spans="1:14" x14ac:dyDescent="0.25">
      <c r="A8" s="21"/>
      <c r="B8" s="35"/>
      <c r="C8" s="31"/>
      <c r="D8" s="31"/>
      <c r="E8" s="31"/>
      <c r="F8" s="31"/>
      <c r="G8" s="31"/>
      <c r="H8" s="31"/>
      <c r="I8" s="31"/>
      <c r="J8" s="31"/>
      <c r="K8" s="31"/>
      <c r="L8" s="31"/>
      <c r="M8" s="36"/>
      <c r="N8" s="21"/>
    </row>
    <row r="9" spans="1:14" x14ac:dyDescent="0.25">
      <c r="A9" s="21"/>
      <c r="B9" s="35"/>
      <c r="C9" s="31"/>
      <c r="D9" s="31"/>
      <c r="E9" s="31"/>
      <c r="F9" s="31"/>
      <c r="G9" s="31"/>
      <c r="H9" s="31"/>
      <c r="I9" s="31"/>
      <c r="J9" s="31"/>
      <c r="K9" s="31"/>
      <c r="L9" s="31"/>
      <c r="M9" s="36"/>
      <c r="N9" s="21"/>
    </row>
    <row r="10" spans="1:14" x14ac:dyDescent="0.25">
      <c r="A10" s="21"/>
      <c r="B10" s="35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6"/>
      <c r="N10" s="21"/>
    </row>
    <row r="11" spans="1:14" x14ac:dyDescent="0.25">
      <c r="A11" s="21"/>
      <c r="B11" s="35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6"/>
      <c r="N11" s="21"/>
    </row>
    <row r="12" spans="1:14" x14ac:dyDescent="0.25">
      <c r="A12" s="21"/>
      <c r="B12" s="35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6"/>
      <c r="N12" s="21"/>
    </row>
    <row r="13" spans="1:14" x14ac:dyDescent="0.25">
      <c r="A13" s="21"/>
      <c r="B13" s="35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6"/>
      <c r="N13" s="21"/>
    </row>
    <row r="14" spans="1:14" x14ac:dyDescent="0.25">
      <c r="A14" s="21"/>
      <c r="B14" s="35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6"/>
      <c r="N14" s="21"/>
    </row>
    <row r="15" spans="1:14" x14ac:dyDescent="0.25">
      <c r="A15" s="21"/>
      <c r="B15" s="35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6"/>
      <c r="N15" s="21"/>
    </row>
    <row r="16" spans="1:14" x14ac:dyDescent="0.25">
      <c r="A16" s="21"/>
      <c r="B16" s="35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6"/>
      <c r="N16" s="21"/>
    </row>
    <row r="17" spans="1:14" x14ac:dyDescent="0.25">
      <c r="A17" s="21"/>
      <c r="B17" s="35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6"/>
      <c r="N17" s="21"/>
    </row>
    <row r="18" spans="1:14" x14ac:dyDescent="0.25">
      <c r="A18" s="21"/>
      <c r="B18" s="35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6"/>
      <c r="N18" s="21"/>
    </row>
    <row r="19" spans="1:14" x14ac:dyDescent="0.25">
      <c r="A19" s="21"/>
      <c r="B19" s="35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6"/>
      <c r="N19" s="21"/>
    </row>
    <row r="20" spans="1:14" x14ac:dyDescent="0.25">
      <c r="A20" s="21"/>
      <c r="B20" s="35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6"/>
      <c r="N20" s="21"/>
    </row>
    <row r="21" spans="1:14" x14ac:dyDescent="0.25">
      <c r="A21" s="21"/>
      <c r="B21" s="35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6"/>
      <c r="N21" s="21"/>
    </row>
    <row r="22" spans="1:14" ht="13" thickBot="1" x14ac:dyDescent="0.3">
      <c r="A22" s="21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9"/>
      <c r="N22" s="21"/>
    </row>
    <row r="23" spans="1:14" ht="13.5" thickTop="1" thickBot="1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3" thickTop="1" x14ac:dyDescent="0.25"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2"/>
    </row>
    <row r="25" spans="1:14" x14ac:dyDescent="0.25"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5"/>
    </row>
    <row r="26" spans="1:14" x14ac:dyDescent="0.25">
      <c r="B26" s="6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5"/>
    </row>
    <row r="27" spans="1:14" x14ac:dyDescent="0.25"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5"/>
    </row>
    <row r="28" spans="1:14" x14ac:dyDescent="0.25"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5"/>
    </row>
    <row r="29" spans="1:14" x14ac:dyDescent="0.25"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5"/>
    </row>
    <row r="30" spans="1:14" x14ac:dyDescent="0.25">
      <c r="B30" s="6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5"/>
    </row>
    <row r="31" spans="1:14" x14ac:dyDescent="0.25"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5"/>
    </row>
    <row r="32" spans="1:14" x14ac:dyDescent="0.25"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5"/>
    </row>
    <row r="33" spans="2:13" x14ac:dyDescent="0.25"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5"/>
    </row>
    <row r="34" spans="2:13" x14ac:dyDescent="0.25"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5"/>
    </row>
    <row r="35" spans="2:13" x14ac:dyDescent="0.25"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5"/>
    </row>
    <row r="36" spans="2:13" x14ac:dyDescent="0.25"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5"/>
    </row>
    <row r="37" spans="2:13" x14ac:dyDescent="0.25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/>
    </row>
    <row r="38" spans="2:13" x14ac:dyDescent="0.25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5"/>
    </row>
    <row r="39" spans="2:13" x14ac:dyDescent="0.25"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5"/>
    </row>
    <row r="40" spans="2:13" x14ac:dyDescent="0.25"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5"/>
    </row>
    <row r="41" spans="2:13" x14ac:dyDescent="0.25"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5"/>
    </row>
    <row r="42" spans="2:13" x14ac:dyDescent="0.25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5"/>
    </row>
    <row r="43" spans="2:13" x14ac:dyDescent="0.25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5"/>
    </row>
    <row r="44" spans="2:13" x14ac:dyDescent="0.25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5"/>
    </row>
    <row r="45" spans="2:13" ht="13" thickBot="1" x14ac:dyDescent="0.3"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8"/>
    </row>
    <row r="46" spans="2:13" ht="13" thickTop="1" x14ac:dyDescent="0.25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9"/>
  <sheetViews>
    <sheetView workbookViewId="0">
      <selection activeCell="Q13" sqref="Q13"/>
    </sheetView>
  </sheetViews>
  <sheetFormatPr defaultColWidth="8.81640625" defaultRowHeight="12.5" x14ac:dyDescent="0.25"/>
  <cols>
    <col min="1" max="1" width="3.1796875" customWidth="1"/>
    <col min="13" max="13" width="7.36328125" customWidth="1"/>
    <col min="14" max="14" width="3.36328125" customWidth="1"/>
  </cols>
  <sheetData>
    <row r="1" spans="1:14" s="21" customFormat="1" ht="13" thickBot="1" x14ac:dyDescent="0.3"/>
    <row r="2" spans="1:14" ht="13" thickTop="1" x14ac:dyDescent="0.25">
      <c r="A2" s="21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21"/>
    </row>
    <row r="3" spans="1:14" x14ac:dyDescent="0.25">
      <c r="A3" s="21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21"/>
    </row>
    <row r="4" spans="1:14" x14ac:dyDescent="0.25">
      <c r="A4" s="21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  <c r="N4" s="21"/>
    </row>
    <row r="5" spans="1:14" x14ac:dyDescent="0.25">
      <c r="A5" s="21"/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  <c r="N5" s="21"/>
    </row>
    <row r="6" spans="1:14" x14ac:dyDescent="0.25">
      <c r="A6" s="21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5"/>
      <c r="N6" s="21"/>
    </row>
    <row r="7" spans="1:14" x14ac:dyDescent="0.25">
      <c r="A7" s="21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5"/>
      <c r="N7" s="21"/>
    </row>
    <row r="8" spans="1:14" x14ac:dyDescent="0.25">
      <c r="A8" s="21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N8" s="21"/>
    </row>
    <row r="9" spans="1:14" x14ac:dyDescent="0.25">
      <c r="A9" s="21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5"/>
      <c r="N9" s="21"/>
    </row>
    <row r="10" spans="1:14" x14ac:dyDescent="0.25">
      <c r="A10" s="21"/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  <c r="N10" s="21"/>
    </row>
    <row r="11" spans="1:14" x14ac:dyDescent="0.25">
      <c r="A11" s="21"/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N11" s="21"/>
    </row>
    <row r="12" spans="1:14" x14ac:dyDescent="0.25">
      <c r="A12" s="21"/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21"/>
    </row>
    <row r="13" spans="1:14" x14ac:dyDescent="0.25">
      <c r="A13" s="21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5"/>
      <c r="N13" s="21"/>
    </row>
    <row r="14" spans="1:14" x14ac:dyDescent="0.25">
      <c r="A14" s="21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5"/>
      <c r="N14" s="21"/>
    </row>
    <row r="15" spans="1:14" x14ac:dyDescent="0.25">
      <c r="A15" s="21"/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5"/>
      <c r="N15" s="21"/>
    </row>
    <row r="16" spans="1:14" x14ac:dyDescent="0.25">
      <c r="A16" s="21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  <c r="N16" s="21"/>
    </row>
    <row r="17" spans="1:14" x14ac:dyDescent="0.25">
      <c r="A17" s="21"/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5"/>
      <c r="N17" s="21"/>
    </row>
    <row r="18" spans="1:14" x14ac:dyDescent="0.25">
      <c r="A18" s="21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5"/>
      <c r="N18" s="21"/>
    </row>
    <row r="19" spans="1:14" x14ac:dyDescent="0.25">
      <c r="A19" s="21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5"/>
      <c r="N19" s="21"/>
    </row>
    <row r="20" spans="1:14" x14ac:dyDescent="0.25">
      <c r="A20" s="21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21"/>
    </row>
    <row r="21" spans="1:14" x14ac:dyDescent="0.25">
      <c r="A21" s="21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21"/>
    </row>
    <row r="22" spans="1:14" x14ac:dyDescent="0.25">
      <c r="A22" s="21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21"/>
    </row>
    <row r="23" spans="1:14" x14ac:dyDescent="0.25">
      <c r="A23" s="21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21"/>
    </row>
    <row r="24" spans="1:14" x14ac:dyDescent="0.25">
      <c r="A24" s="21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  <c r="N24" s="21"/>
    </row>
    <row r="25" spans="1:14" ht="13" thickBot="1" x14ac:dyDescent="0.3">
      <c r="A25" s="21"/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8"/>
      <c r="N25" s="21"/>
    </row>
    <row r="26" spans="1:14" ht="14" thickTop="1" thickBot="1" x14ac:dyDescent="0.35">
      <c r="A26" s="21"/>
      <c r="B26" s="2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3.5" thickTop="1" x14ac:dyDescent="0.3">
      <c r="B27" s="248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50"/>
    </row>
    <row r="28" spans="1:14" x14ac:dyDescent="0.25">
      <c r="B28" s="242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4"/>
    </row>
    <row r="29" spans="1:14" x14ac:dyDescent="0.25">
      <c r="B29" s="242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4"/>
    </row>
    <row r="30" spans="1:14" x14ac:dyDescent="0.25">
      <c r="B30" s="242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4"/>
    </row>
    <row r="31" spans="1:14" x14ac:dyDescent="0.25">
      <c r="B31" s="242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4"/>
    </row>
    <row r="32" spans="1:14" x14ac:dyDescent="0.25">
      <c r="B32" s="242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4"/>
    </row>
    <row r="33" spans="2:13" x14ac:dyDescent="0.25">
      <c r="B33" s="242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4"/>
    </row>
    <row r="34" spans="2:13" x14ac:dyDescent="0.25">
      <c r="B34" s="242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4"/>
    </row>
    <row r="35" spans="2:13" x14ac:dyDescent="0.25">
      <c r="B35" s="242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4"/>
    </row>
    <row r="36" spans="2:13" x14ac:dyDescent="0.25">
      <c r="B36" s="242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4"/>
    </row>
    <row r="37" spans="2:13" x14ac:dyDescent="0.25">
      <c r="B37" s="242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4"/>
    </row>
    <row r="38" spans="2:13" x14ac:dyDescent="0.25"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4"/>
    </row>
    <row r="39" spans="2:13" x14ac:dyDescent="0.25">
      <c r="B39" s="242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4"/>
    </row>
    <row r="40" spans="2:13" x14ac:dyDescent="0.25">
      <c r="B40" s="242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4"/>
    </row>
    <row r="41" spans="2:13" x14ac:dyDescent="0.25">
      <c r="B41" s="242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4"/>
    </row>
    <row r="42" spans="2:13" x14ac:dyDescent="0.25">
      <c r="B42" s="242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4"/>
    </row>
    <row r="43" spans="2:13" x14ac:dyDescent="0.25">
      <c r="B43" s="242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4"/>
    </row>
    <row r="44" spans="2:13" x14ac:dyDescent="0.25">
      <c r="B44" s="242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4"/>
    </row>
    <row r="45" spans="2:13" x14ac:dyDescent="0.25">
      <c r="B45" s="242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4"/>
    </row>
    <row r="46" spans="2:13" ht="13" thickBot="1" x14ac:dyDescent="0.3">
      <c r="B46" s="245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7"/>
    </row>
    <row r="47" spans="2:13" ht="13.5" thickTop="1" thickBot="1" x14ac:dyDescent="0.3"/>
    <row r="48" spans="2:13" ht="13" thickTop="1" x14ac:dyDescent="0.25">
      <c r="B48" s="251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3"/>
    </row>
    <row r="49" spans="2:13" x14ac:dyDescent="0.25">
      <c r="B49" s="254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255"/>
    </row>
    <row r="50" spans="2:13" x14ac:dyDescent="0.25">
      <c r="B50" s="254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255"/>
    </row>
    <row r="51" spans="2:13" x14ac:dyDescent="0.25">
      <c r="B51" s="254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255"/>
    </row>
    <row r="52" spans="2:13" x14ac:dyDescent="0.25">
      <c r="B52" s="254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255"/>
    </row>
    <row r="53" spans="2:13" x14ac:dyDescent="0.25">
      <c r="B53" s="254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255"/>
    </row>
    <row r="54" spans="2:13" x14ac:dyDescent="0.25">
      <c r="B54" s="254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255"/>
    </row>
    <row r="55" spans="2:13" x14ac:dyDescent="0.25">
      <c r="B55" s="254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255"/>
    </row>
    <row r="56" spans="2:13" x14ac:dyDescent="0.25">
      <c r="B56" s="254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255"/>
    </row>
    <row r="57" spans="2:13" x14ac:dyDescent="0.25">
      <c r="B57" s="254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255"/>
    </row>
    <row r="58" spans="2:13" x14ac:dyDescent="0.25">
      <c r="B58" s="254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255"/>
    </row>
    <row r="59" spans="2:13" x14ac:dyDescent="0.25">
      <c r="B59" s="254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255"/>
    </row>
    <row r="60" spans="2:13" x14ac:dyDescent="0.25">
      <c r="B60" s="254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255"/>
    </row>
    <row r="61" spans="2:13" x14ac:dyDescent="0.25">
      <c r="B61" s="254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255"/>
    </row>
    <row r="62" spans="2:13" x14ac:dyDescent="0.25">
      <c r="B62" s="254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255"/>
    </row>
    <row r="63" spans="2:13" x14ac:dyDescent="0.25">
      <c r="B63" s="254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255"/>
    </row>
    <row r="64" spans="2:13" x14ac:dyDescent="0.25">
      <c r="B64" s="254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255"/>
    </row>
    <row r="65" spans="2:13" x14ac:dyDescent="0.25">
      <c r="B65" s="254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255"/>
    </row>
    <row r="66" spans="2:13" x14ac:dyDescent="0.25">
      <c r="B66" s="254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255"/>
    </row>
    <row r="67" spans="2:13" x14ac:dyDescent="0.25">
      <c r="B67" s="254"/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255"/>
    </row>
    <row r="68" spans="2:13" ht="13" thickBot="1" x14ac:dyDescent="0.3">
      <c r="B68" s="256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8"/>
    </row>
    <row r="69" spans="2:13" ht="13" thickTop="1" x14ac:dyDescent="0.25"/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Sheet</vt:lpstr>
      <vt:lpstr>Instructions</vt:lpstr>
      <vt:lpstr>WBS</vt:lpstr>
      <vt:lpstr>Burn Charts</vt:lpstr>
      <vt:lpstr>Earned Value Charts</vt:lpstr>
      <vt:lpstr>'Burn Charts'!Print_Area</vt:lpstr>
      <vt:lpstr>'Cover Sheet'!Print_Area</vt:lpstr>
      <vt:lpstr>'Earned Value Charts'!Print_Area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Bernhardt</dc:creator>
  <cp:lastModifiedBy>Karthik Muralidhara</cp:lastModifiedBy>
  <cp:lastPrinted>2015-08-18T23:20:54Z</cp:lastPrinted>
  <dcterms:created xsi:type="dcterms:W3CDTF">2006-01-11T00:49:17Z</dcterms:created>
  <dcterms:modified xsi:type="dcterms:W3CDTF">2018-02-10T02:15:26Z</dcterms:modified>
</cp:coreProperties>
</file>