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ie chart" sheetId="1" r:id="rId1"/>
    <sheet name="Bar chart" sheetId="2" r:id="rId2"/>
    <sheet name="Trajectory line graph" sheetId="4" r:id="rId3"/>
    <sheet name="Sheet1" sheetId="5" r:id="rId4"/>
  </sheets>
  <calcPr calcId="145621"/>
</workbook>
</file>

<file path=xl/calcChain.xml><?xml version="1.0" encoding="utf-8"?>
<calcChain xmlns="http://schemas.openxmlformats.org/spreadsheetml/2006/main">
  <c r="D18" i="4" l="1"/>
  <c r="E18" i="4" s="1"/>
  <c r="F18" i="4" s="1"/>
  <c r="G18" i="4" s="1"/>
  <c r="H18" i="4" s="1"/>
  <c r="I18" i="4" s="1"/>
  <c r="J18" i="4" s="1"/>
  <c r="K18" i="4" s="1"/>
  <c r="L18" i="4" s="1"/>
  <c r="M18" i="4" s="1"/>
  <c r="N18" i="4" s="1"/>
  <c r="O18" i="4" s="1"/>
  <c r="P18" i="4" s="1"/>
  <c r="Q18" i="4" s="1"/>
  <c r="C18" i="4"/>
  <c r="K6" i="5"/>
  <c r="K5" i="5"/>
  <c r="I6" i="5"/>
  <c r="I2" i="5"/>
  <c r="C11" i="4"/>
  <c r="D11" i="4" s="1"/>
  <c r="E11" i="4" s="1"/>
  <c r="F11" i="4" s="1"/>
  <c r="G11" i="4" s="1"/>
  <c r="H11" i="4" s="1"/>
  <c r="I11" i="4" s="1"/>
  <c r="J11" i="4" s="1"/>
  <c r="K11" i="4" s="1"/>
  <c r="L11" i="4" s="1"/>
  <c r="M11" i="4" s="1"/>
  <c r="N11" i="4" s="1"/>
  <c r="O11" i="4" s="1"/>
  <c r="P11" i="4" s="1"/>
</calcChain>
</file>

<file path=xl/sharedStrings.xml><?xml version="1.0" encoding="utf-8"?>
<sst xmlns="http://schemas.openxmlformats.org/spreadsheetml/2006/main" count="27" uniqueCount="27">
  <si>
    <t>Less than ninth grade</t>
  </si>
  <si>
    <t>Ninth to 12th grade, no diploma</t>
  </si>
  <si>
    <t>High school graduate (including equivalency)</t>
  </si>
  <si>
    <t>Some college, no degree</t>
  </si>
  <si>
    <t>Associate degree</t>
  </si>
  <si>
    <t>Bachelor's degree</t>
  </si>
  <si>
    <t>Graduate or professional degree</t>
  </si>
  <si>
    <t>TOTAL</t>
  </si>
  <si>
    <t>White</t>
  </si>
  <si>
    <t>Black</t>
  </si>
  <si>
    <t>Asian</t>
  </si>
  <si>
    <t>Hispanic</t>
  </si>
  <si>
    <t>Native American</t>
  </si>
  <si>
    <t>Annual benchmarks (targets) for a straight-line trajectory to Goal 2025 (60% attainment by 2025)</t>
  </si>
  <si>
    <t>Expected percentages of degee holders among 25- to 64-year-olds  at the current rate of production</t>
  </si>
  <si>
    <t>Levels of education for United States (50 States + D.C.) residents, ages 25-64</t>
  </si>
  <si>
    <t>Source: U.S. Census Bureau, 2010 American Community Survey</t>
  </si>
  <si>
    <t>Source: U.S. Census Bureau, 2008-10 American Community Survey PUMS File</t>
  </si>
  <si>
    <t>Degree-attainment rates among United States adults (ages 25-64), by population group</t>
  </si>
  <si>
    <t>The path to Goal 2025 in the U.S.</t>
  </si>
  <si>
    <t>Source: U.S. Census Bureau, 2000 Census &amp; 2010 American Community Survey.</t>
  </si>
  <si>
    <t>Projected 25 to 64 Year Olds in 2025</t>
  </si>
  <si>
    <t>60% with College Degrees (Associate and Higher)</t>
  </si>
  <si>
    <t>25 to 47 Year Olds with College Degrees (Who will Still be in the Cohort in 2025)</t>
  </si>
  <si>
    <t>Maintaining Recent (2005-2007) Annual Net Migration of College Degree Holders</t>
  </si>
  <si>
    <t>Degrees Produced at Current Annual Rate  by 2025 (2,252,212)</t>
  </si>
  <si>
    <t>Gap: Additional Degrees (Associate and Bachelor's) Needed by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</si>
</sst>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10" fontId="0" fillId="0" borderId="0" xfId="0" applyNumberFormat="1"/>
    <xf numFmtId="0" fontId="5" fillId="0" borderId="0" xfId="0" applyFont="1"/>
    <xf numFmtId="164" fontId="0" fillId="2" borderId="0" xfId="0" applyNumberFormat="1" applyFill="1" applyBorder="1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4" fillId="0" borderId="0" xfId="0" applyFont="1" applyFill="1"/>
    <xf numFmtId="0" fontId="2" fillId="0" borderId="0" xfId="0" applyFont="1" applyFill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  <xf numFmtId="0" fontId="3" fillId="0" borderId="0" xfId="0" applyFont="1" applyFill="1"/>
    <xf numFmtId="165" fontId="7" fillId="0" borderId="1" xfId="1" applyNumberFormat="1" applyFont="1" applyBorder="1" applyAlignment="1">
      <alignment vertical="center"/>
    </xf>
    <xf numFmtId="165" fontId="7" fillId="3" borderId="1" xfId="1" applyNumberFormat="1" applyFont="1" applyFill="1" applyBorder="1" applyAlignment="1">
      <alignment vertical="center"/>
    </xf>
    <xf numFmtId="165" fontId="8" fillId="4" borderId="1" xfId="0" applyNumberFormat="1" applyFont="1" applyFill="1" applyBorder="1" applyAlignment="1">
      <alignment vertical="center"/>
    </xf>
    <xf numFmtId="165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cols>
    <col min="6" max="6" width="13" customWidth="1"/>
  </cols>
  <sheetData>
    <row r="1" spans="1:7" ht="21" x14ac:dyDescent="0.35">
      <c r="A1" s="10" t="s">
        <v>15</v>
      </c>
      <c r="B1" s="11"/>
      <c r="C1" s="11"/>
      <c r="D1" s="11"/>
      <c r="E1" s="11"/>
      <c r="F1" s="11"/>
      <c r="G1" s="11"/>
    </row>
    <row r="2" spans="1:7" x14ac:dyDescent="0.25">
      <c r="A2" s="11" t="s">
        <v>0</v>
      </c>
      <c r="B2" s="11"/>
      <c r="C2" s="11"/>
      <c r="D2" s="11"/>
      <c r="E2" s="11"/>
      <c r="F2" s="12">
        <v>7972497</v>
      </c>
      <c r="G2" s="13">
        <v>4.8655684284768921E-2</v>
      </c>
    </row>
    <row r="3" spans="1:7" x14ac:dyDescent="0.25">
      <c r="A3" s="11" t="s">
        <v>1</v>
      </c>
      <c r="B3" s="11"/>
      <c r="C3" s="11"/>
      <c r="D3" s="11"/>
      <c r="E3" s="11"/>
      <c r="F3" s="12">
        <v>12539457</v>
      </c>
      <c r="G3" s="13">
        <v>7.6527574848185662E-2</v>
      </c>
    </row>
    <row r="4" spans="1:7" x14ac:dyDescent="0.25">
      <c r="A4" s="11" t="s">
        <v>2</v>
      </c>
      <c r="B4" s="11"/>
      <c r="C4" s="11"/>
      <c r="D4" s="11"/>
      <c r="E4" s="11"/>
      <c r="F4" s="12">
        <v>44350497</v>
      </c>
      <c r="G4" s="13">
        <v>0.27066849694701561</v>
      </c>
    </row>
    <row r="5" spans="1:7" x14ac:dyDescent="0.25">
      <c r="A5" s="11" t="s">
        <v>3</v>
      </c>
      <c r="B5" s="11"/>
      <c r="C5" s="11"/>
      <c r="D5" s="11"/>
      <c r="E5" s="11"/>
      <c r="F5" s="12">
        <v>36209776</v>
      </c>
      <c r="G5" s="13">
        <v>0.2209861514000197</v>
      </c>
    </row>
    <row r="6" spans="1:7" x14ac:dyDescent="0.25">
      <c r="A6" s="11" t="s">
        <v>4</v>
      </c>
      <c r="B6" s="11"/>
      <c r="C6" s="11"/>
      <c r="D6" s="11"/>
      <c r="E6" s="11"/>
      <c r="F6" s="12">
        <v>13832109</v>
      </c>
      <c r="G6" s="13">
        <v>8.4416554624794568E-2</v>
      </c>
    </row>
    <row r="7" spans="1:7" x14ac:dyDescent="0.25">
      <c r="A7" s="11" t="s">
        <v>5</v>
      </c>
      <c r="B7" s="11"/>
      <c r="C7" s="11"/>
      <c r="D7" s="11"/>
      <c r="E7" s="11"/>
      <c r="F7" s="12">
        <v>31423077</v>
      </c>
      <c r="G7" s="13">
        <v>0.19177320653340899</v>
      </c>
    </row>
    <row r="8" spans="1:7" x14ac:dyDescent="0.25">
      <c r="A8" s="11" t="s">
        <v>6</v>
      </c>
      <c r="B8" s="11"/>
      <c r="C8" s="11"/>
      <c r="D8" s="11"/>
      <c r="E8" s="11"/>
      <c r="F8" s="12">
        <v>17527995</v>
      </c>
      <c r="G8" s="13">
        <v>0.10697233136180649</v>
      </c>
    </row>
    <row r="9" spans="1:7" x14ac:dyDescent="0.25">
      <c r="A9" s="11" t="s">
        <v>7</v>
      </c>
      <c r="B9" s="11"/>
      <c r="C9" s="11"/>
      <c r="D9" s="11"/>
      <c r="E9" s="11"/>
      <c r="F9" s="12">
        <v>163855408</v>
      </c>
      <c r="G9" s="14">
        <v>1</v>
      </c>
    </row>
    <row r="10" spans="1:7" x14ac:dyDescent="0.25">
      <c r="A10" s="15" t="s">
        <v>16</v>
      </c>
      <c r="B10" s="11"/>
      <c r="C10" s="11"/>
      <c r="D10" s="11"/>
      <c r="E10" s="11"/>
      <c r="F10" s="11"/>
      <c r="G1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16" customWidth="1"/>
  </cols>
  <sheetData>
    <row r="1" spans="1:2" ht="18.75" x14ac:dyDescent="0.3">
      <c r="A1" s="9" t="s">
        <v>18</v>
      </c>
    </row>
    <row r="2" spans="1:2" x14ac:dyDescent="0.25">
      <c r="A2" t="s">
        <v>8</v>
      </c>
      <c r="B2" s="2">
        <v>0.42962642299068254</v>
      </c>
    </row>
    <row r="3" spans="1:2" x14ac:dyDescent="0.25">
      <c r="A3" t="s">
        <v>9</v>
      </c>
      <c r="B3" s="2">
        <v>0.26841049135071426</v>
      </c>
    </row>
    <row r="4" spans="1:2" x14ac:dyDescent="0.25">
      <c r="A4" t="s">
        <v>11</v>
      </c>
      <c r="B4" s="2">
        <v>0.19213661312420671</v>
      </c>
    </row>
    <row r="5" spans="1:2" x14ac:dyDescent="0.25">
      <c r="A5" t="s">
        <v>10</v>
      </c>
      <c r="B5" s="2">
        <v>0.5935768572375768</v>
      </c>
    </row>
    <row r="6" spans="1:2" x14ac:dyDescent="0.25">
      <c r="A6" t="s">
        <v>12</v>
      </c>
      <c r="B6" s="2">
        <v>0.22829846251911567</v>
      </c>
    </row>
    <row r="7" spans="1:2" x14ac:dyDescent="0.25">
      <c r="A7" s="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A3" sqref="A3:Q5"/>
    </sheetView>
  </sheetViews>
  <sheetFormatPr defaultRowHeight="15" x14ac:dyDescent="0.25"/>
  <cols>
    <col min="1" max="8" width="12.7109375" customWidth="1"/>
    <col min="9" max="9" width="12.85546875" customWidth="1"/>
    <col min="10" max="17" width="12.7109375" customWidth="1"/>
  </cols>
  <sheetData>
    <row r="1" spans="1:17" ht="21" x14ac:dyDescent="0.35">
      <c r="A1" s="5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5">
      <c r="A9" s="21" t="s">
        <v>13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x14ac:dyDescent="0.25">
      <c r="A10" s="7"/>
      <c r="B10" s="7">
        <v>2010</v>
      </c>
      <c r="C10" s="7">
        <v>2011</v>
      </c>
      <c r="D10" s="7">
        <v>2012</v>
      </c>
      <c r="E10" s="7">
        <v>2013</v>
      </c>
      <c r="F10" s="7">
        <v>2014</v>
      </c>
      <c r="G10" s="7">
        <v>2015</v>
      </c>
      <c r="H10" s="7">
        <v>2016</v>
      </c>
      <c r="I10" s="7">
        <v>2017</v>
      </c>
      <c r="J10" s="7">
        <v>2018</v>
      </c>
      <c r="K10" s="7">
        <v>2019</v>
      </c>
      <c r="L10" s="7">
        <v>2020</v>
      </c>
      <c r="M10" s="7">
        <v>2021</v>
      </c>
      <c r="N10" s="7">
        <v>2022</v>
      </c>
      <c r="O10" s="7">
        <v>2023</v>
      </c>
      <c r="P10" s="7">
        <v>2024</v>
      </c>
      <c r="Q10" s="7">
        <v>2025</v>
      </c>
    </row>
    <row r="11" spans="1:17" x14ac:dyDescent="0.25">
      <c r="A11" s="8"/>
      <c r="B11" s="8">
        <v>38.316209252001002</v>
      </c>
      <c r="C11" s="8">
        <f t="shared" ref="C11:P11" si="0">(($Q11-$B11)/15)+B11</f>
        <v>39.7617953018676</v>
      </c>
      <c r="D11" s="8">
        <f t="shared" si="0"/>
        <v>41.207381351734199</v>
      </c>
      <c r="E11" s="8">
        <f t="shared" si="0"/>
        <v>42.652967401600797</v>
      </c>
      <c r="F11" s="8">
        <f t="shared" si="0"/>
        <v>44.098553451467396</v>
      </c>
      <c r="G11" s="8">
        <f t="shared" si="0"/>
        <v>45.544139501333994</v>
      </c>
      <c r="H11" s="8">
        <f t="shared" si="0"/>
        <v>46.989725551200593</v>
      </c>
      <c r="I11" s="8">
        <f t="shared" si="0"/>
        <v>48.435311601067191</v>
      </c>
      <c r="J11" s="8">
        <f t="shared" si="0"/>
        <v>49.88089765093379</v>
      </c>
      <c r="K11" s="8">
        <f t="shared" si="0"/>
        <v>51.326483700800388</v>
      </c>
      <c r="L11" s="8">
        <f t="shared" si="0"/>
        <v>52.772069750666986</v>
      </c>
      <c r="M11" s="8">
        <f t="shared" si="0"/>
        <v>54.217655800533585</v>
      </c>
      <c r="N11" s="8">
        <f t="shared" si="0"/>
        <v>55.663241850400183</v>
      </c>
      <c r="O11" s="8">
        <f t="shared" si="0"/>
        <v>57.108827900266782</v>
      </c>
      <c r="P11" s="8">
        <f t="shared" si="0"/>
        <v>58.55441395013338</v>
      </c>
      <c r="Q11" s="8">
        <v>60</v>
      </c>
    </row>
    <row r="12" spans="1:17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5">
      <c r="A13" s="1" t="s">
        <v>20</v>
      </c>
    </row>
    <row r="16" spans="1:17" x14ac:dyDescent="0.25">
      <c r="A16" s="21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x14ac:dyDescent="0.25">
      <c r="A17" s="7">
        <v>2000</v>
      </c>
      <c r="B17" s="7">
        <v>2010</v>
      </c>
      <c r="C17" s="7">
        <v>2011</v>
      </c>
      <c r="D17" s="7">
        <v>2012</v>
      </c>
      <c r="E17" s="7">
        <v>2013</v>
      </c>
      <c r="F17" s="7">
        <v>2014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7">
        <v>2022</v>
      </c>
      <c r="O17" s="7">
        <v>2023</v>
      </c>
      <c r="P17" s="7">
        <v>2024</v>
      </c>
      <c r="Q17" s="7">
        <v>2025</v>
      </c>
    </row>
    <row r="18" spans="1:17" x14ac:dyDescent="0.25">
      <c r="A18" s="8"/>
      <c r="B18" s="8">
        <v>38.316209252001002</v>
      </c>
      <c r="C18" s="8">
        <f>((46.5-38.3)/15)+B18</f>
        <v>38.862875918667669</v>
      </c>
      <c r="D18" s="8">
        <f t="shared" ref="D18:Q18" si="1">((46.5-38.3)/15)+C18</f>
        <v>39.409542585334336</v>
      </c>
      <c r="E18" s="8">
        <f t="shared" si="1"/>
        <v>39.956209252001003</v>
      </c>
      <c r="F18" s="8">
        <f t="shared" si="1"/>
        <v>40.502875918667669</v>
      </c>
      <c r="G18" s="8">
        <f t="shared" si="1"/>
        <v>41.049542585334336</v>
      </c>
      <c r="H18" s="8">
        <f t="shared" si="1"/>
        <v>41.596209252001003</v>
      </c>
      <c r="I18" s="8">
        <f t="shared" si="1"/>
        <v>42.14287591866767</v>
      </c>
      <c r="J18" s="8">
        <f t="shared" si="1"/>
        <v>42.689542585334337</v>
      </c>
      <c r="K18" s="8">
        <f t="shared" si="1"/>
        <v>43.236209252001004</v>
      </c>
      <c r="L18" s="8">
        <f t="shared" si="1"/>
        <v>43.782875918667671</v>
      </c>
      <c r="M18" s="8">
        <f t="shared" si="1"/>
        <v>44.329542585334337</v>
      </c>
      <c r="N18" s="8">
        <f t="shared" si="1"/>
        <v>44.876209252001004</v>
      </c>
      <c r="O18" s="8">
        <f t="shared" si="1"/>
        <v>45.422875918667671</v>
      </c>
      <c r="P18" s="8">
        <f t="shared" si="1"/>
        <v>45.969542585334338</v>
      </c>
      <c r="Q18" s="8">
        <f t="shared" si="1"/>
        <v>46.516209252001005</v>
      </c>
    </row>
    <row r="20" spans="1:17" x14ac:dyDescent="0.25">
      <c r="C20" s="20"/>
    </row>
  </sheetData>
  <mergeCells count="3">
    <mergeCell ref="A3:Q3"/>
    <mergeCell ref="A9:Q9"/>
    <mergeCell ref="A16:Q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40" sqref="I40"/>
    </sheetView>
  </sheetViews>
  <sheetFormatPr defaultRowHeight="15" x14ac:dyDescent="0.25"/>
  <cols>
    <col min="9" max="9" width="21" customWidth="1"/>
    <col min="11" max="11" width="11.5703125" bestFit="1" customWidth="1"/>
  </cols>
  <sheetData>
    <row r="1" spans="1:11" x14ac:dyDescent="0.25">
      <c r="A1" s="23" t="s">
        <v>21</v>
      </c>
      <c r="B1" s="23"/>
      <c r="C1" s="23"/>
      <c r="D1" s="23"/>
      <c r="E1" s="23"/>
      <c r="F1" s="23"/>
      <c r="G1" s="23"/>
      <c r="H1" s="23"/>
      <c r="I1" s="16">
        <v>171837223</v>
      </c>
    </row>
    <row r="2" spans="1:11" x14ac:dyDescent="0.25">
      <c r="A2" s="23" t="s">
        <v>22</v>
      </c>
      <c r="B2" s="23"/>
      <c r="C2" s="23"/>
      <c r="D2" s="23"/>
      <c r="E2" s="23"/>
      <c r="F2" s="23"/>
      <c r="G2" s="23"/>
      <c r="H2" s="23"/>
      <c r="I2" s="16">
        <f>I1*0.6</f>
        <v>103102333.8</v>
      </c>
    </row>
    <row r="3" spans="1:11" x14ac:dyDescent="0.25">
      <c r="A3" s="24" t="s">
        <v>23</v>
      </c>
      <c r="B3" s="24"/>
      <c r="C3" s="24"/>
      <c r="D3" s="24"/>
      <c r="E3" s="24"/>
      <c r="F3" s="24"/>
      <c r="G3" s="24"/>
      <c r="H3" s="24"/>
      <c r="I3" s="17">
        <v>37121850</v>
      </c>
    </row>
    <row r="4" spans="1:11" x14ac:dyDescent="0.25">
      <c r="A4" s="25" t="s">
        <v>24</v>
      </c>
      <c r="B4" s="26"/>
      <c r="C4" s="26"/>
      <c r="D4" s="26"/>
      <c r="E4" s="26"/>
      <c r="F4" s="26"/>
      <c r="G4" s="26"/>
      <c r="H4" s="27"/>
      <c r="I4" s="17">
        <v>4416676.5</v>
      </c>
    </row>
    <row r="5" spans="1:11" x14ac:dyDescent="0.25">
      <c r="A5" s="24" t="s">
        <v>25</v>
      </c>
      <c r="B5" s="24"/>
      <c r="C5" s="24"/>
      <c r="D5" s="24"/>
      <c r="E5" s="24"/>
      <c r="F5" s="24"/>
      <c r="G5" s="24"/>
      <c r="H5" s="24"/>
      <c r="I5" s="17">
        <v>38287604</v>
      </c>
      <c r="K5" s="19">
        <f>SUM(I3:I5)</f>
        <v>79826130.5</v>
      </c>
    </row>
    <row r="6" spans="1:11" x14ac:dyDescent="0.25">
      <c r="A6" s="22" t="s">
        <v>26</v>
      </c>
      <c r="B6" s="22"/>
      <c r="C6" s="22"/>
      <c r="D6" s="22"/>
      <c r="E6" s="22"/>
      <c r="F6" s="22"/>
      <c r="G6" s="22"/>
      <c r="H6" s="22"/>
      <c r="I6" s="18">
        <f>I2-SUM(I3:I5)</f>
        <v>23276203.299999997</v>
      </c>
      <c r="K6">
        <f>K5/I1</f>
        <v>0.46454504505115285</v>
      </c>
    </row>
  </sheetData>
  <mergeCells count="6"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 chart</vt:lpstr>
      <vt:lpstr>Bar chart</vt:lpstr>
      <vt:lpstr>Trajectory line graph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2012-03-26T11:46:28Z</dcterms:modified>
</cp:coreProperties>
</file>