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reszta\LCRmeter\misc\"/>
    </mc:Choice>
  </mc:AlternateContent>
  <xr:revisionPtr revIDLastSave="0" documentId="13_ncr:1_{FC13D7F8-3397-4791-A27E-8585E1E15B75}" xr6:coauthVersionLast="45" xr6:coauthVersionMax="45" xr10:uidLastSave="{00000000-0000-0000-0000-000000000000}"/>
  <bookViews>
    <workbookView xWindow="-120" yWindow="-120" windowWidth="38640" windowHeight="15990" activeTab="1" xr2:uid="{E87E0838-13C8-43A6-B33A-F14C82948CED}"/>
  </bookViews>
  <sheets>
    <sheet name="sinewave" sheetId="1" r:id="rId1"/>
    <sheet name="ran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1" l="1"/>
  <c r="F42" i="1"/>
  <c r="E44" i="1"/>
  <c r="F33" i="1"/>
  <c r="G33" i="1"/>
  <c r="D33" i="1"/>
  <c r="E33" i="1"/>
  <c r="E31" i="2"/>
  <c r="E8" i="2"/>
  <c r="C48" i="2" l="1"/>
  <c r="C41" i="2"/>
  <c r="C42" i="2" s="1"/>
  <c r="C43" i="2" s="1"/>
  <c r="C44" i="2" s="1"/>
  <c r="C45" i="2" s="1"/>
  <c r="C46" i="2" s="1"/>
  <c r="C47" i="2" s="1"/>
  <c r="C40" i="2"/>
  <c r="G34" i="1"/>
  <c r="G35" i="1"/>
  <c r="G36" i="1"/>
  <c r="G37" i="1"/>
  <c r="G38" i="1"/>
  <c r="G39" i="1"/>
  <c r="G40" i="1"/>
  <c r="F34" i="1"/>
  <c r="F35" i="1"/>
  <c r="F36" i="1"/>
  <c r="F37" i="1"/>
  <c r="F38" i="1"/>
  <c r="F39" i="1"/>
  <c r="F40" i="1"/>
  <c r="D31" i="2"/>
  <c r="D32" i="2"/>
  <c r="E32" i="2"/>
  <c r="F32" i="2"/>
  <c r="G32" i="2"/>
  <c r="H32" i="2"/>
  <c r="I32" i="2"/>
  <c r="J32" i="2"/>
  <c r="D33" i="2"/>
  <c r="E33" i="2"/>
  <c r="F33" i="2"/>
  <c r="G33" i="2"/>
  <c r="H33" i="2"/>
  <c r="I33" i="2"/>
  <c r="J33" i="2"/>
  <c r="D34" i="2"/>
  <c r="E34" i="2"/>
  <c r="F34" i="2"/>
  <c r="G34" i="2"/>
  <c r="H34" i="2"/>
  <c r="I34" i="2"/>
  <c r="J34" i="2"/>
  <c r="D35" i="2"/>
  <c r="E35" i="2"/>
  <c r="F35" i="2"/>
  <c r="G35" i="2"/>
  <c r="H35" i="2"/>
  <c r="I35" i="2"/>
  <c r="J35" i="2"/>
  <c r="D36" i="2"/>
  <c r="E36" i="2"/>
  <c r="F36" i="2"/>
  <c r="G36" i="2"/>
  <c r="H36" i="2"/>
  <c r="I36" i="2"/>
  <c r="J36" i="2"/>
  <c r="F31" i="2"/>
  <c r="G31" i="2"/>
  <c r="H31" i="2"/>
  <c r="I31" i="2"/>
  <c r="J31" i="2"/>
  <c r="E34" i="1"/>
  <c r="E35" i="1"/>
  <c r="E36" i="1"/>
  <c r="E37" i="1"/>
  <c r="E38" i="1"/>
  <c r="E39" i="1"/>
  <c r="E40" i="1"/>
  <c r="D40" i="1"/>
  <c r="D35" i="1"/>
  <c r="D36" i="1"/>
  <c r="D37" i="1"/>
  <c r="D38" i="1"/>
  <c r="D39" i="1"/>
  <c r="D34" i="1"/>
  <c r="D16" i="2" l="1"/>
  <c r="D24" i="2" s="1"/>
  <c r="E16" i="2"/>
  <c r="E24" i="2" s="1"/>
  <c r="F16" i="2"/>
  <c r="F24" i="2" s="1"/>
  <c r="G16" i="2"/>
  <c r="G24" i="2" s="1"/>
  <c r="H16" i="2"/>
  <c r="H24" i="2" s="1"/>
  <c r="I16" i="2"/>
  <c r="I24" i="2" s="1"/>
  <c r="J16" i="2"/>
  <c r="J24" i="2" s="1"/>
  <c r="D17" i="2"/>
  <c r="D25" i="2" s="1"/>
  <c r="E17" i="2"/>
  <c r="E25" i="2" s="1"/>
  <c r="F17" i="2"/>
  <c r="F25" i="2" s="1"/>
  <c r="G17" i="2"/>
  <c r="G25" i="2" s="1"/>
  <c r="H17" i="2"/>
  <c r="H25" i="2" s="1"/>
  <c r="I17" i="2"/>
  <c r="I25" i="2" s="1"/>
  <c r="J17" i="2"/>
  <c r="J25" i="2" s="1"/>
  <c r="D18" i="2"/>
  <c r="D26" i="2" s="1"/>
  <c r="E18" i="2"/>
  <c r="E26" i="2" s="1"/>
  <c r="F18" i="2"/>
  <c r="F26" i="2" s="1"/>
  <c r="G18" i="2"/>
  <c r="G26" i="2" s="1"/>
  <c r="H18" i="2"/>
  <c r="H26" i="2" s="1"/>
  <c r="I18" i="2"/>
  <c r="I26" i="2" s="1"/>
  <c r="J18" i="2"/>
  <c r="J26" i="2" s="1"/>
  <c r="D19" i="2"/>
  <c r="D27" i="2" s="1"/>
  <c r="E19" i="2"/>
  <c r="E27" i="2" s="1"/>
  <c r="F19" i="2"/>
  <c r="F27" i="2" s="1"/>
  <c r="G19" i="2"/>
  <c r="G27" i="2" s="1"/>
  <c r="H19" i="2"/>
  <c r="H27" i="2" s="1"/>
  <c r="I19" i="2"/>
  <c r="I27" i="2" s="1"/>
  <c r="J19" i="2"/>
  <c r="J27" i="2" s="1"/>
  <c r="D20" i="2"/>
  <c r="D28" i="2" s="1"/>
  <c r="E20" i="2"/>
  <c r="E28" i="2" s="1"/>
  <c r="F20" i="2"/>
  <c r="F28" i="2" s="1"/>
  <c r="G20" i="2"/>
  <c r="G28" i="2" s="1"/>
  <c r="H20" i="2"/>
  <c r="H28" i="2" s="1"/>
  <c r="I20" i="2"/>
  <c r="I28" i="2" s="1"/>
  <c r="J20" i="2"/>
  <c r="J28" i="2" s="1"/>
  <c r="E15" i="2"/>
  <c r="E23" i="2" s="1"/>
  <c r="F15" i="2"/>
  <c r="F23" i="2" s="1"/>
  <c r="G15" i="2"/>
  <c r="G23" i="2" s="1"/>
  <c r="H15" i="2"/>
  <c r="H23" i="2" s="1"/>
  <c r="I15" i="2"/>
  <c r="I23" i="2" s="1"/>
  <c r="J15" i="2"/>
  <c r="J23" i="2" s="1"/>
  <c r="D15" i="2"/>
  <c r="D23" i="2" s="1"/>
  <c r="H10" i="2"/>
  <c r="D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E7" i="2"/>
  <c r="F7" i="2"/>
  <c r="G7" i="2"/>
  <c r="H7" i="2"/>
  <c r="I7" i="2"/>
  <c r="J7" i="2"/>
  <c r="D7" i="2"/>
  <c r="B14" i="1"/>
  <c r="G22" i="1"/>
  <c r="G23" i="1"/>
  <c r="G24" i="1"/>
  <c r="G25" i="1"/>
  <c r="G26" i="1"/>
  <c r="G27" i="1"/>
  <c r="G28" i="1"/>
  <c r="G21" i="1"/>
  <c r="G12" i="1"/>
  <c r="G13" i="1"/>
  <c r="G14" i="1"/>
  <c r="G15" i="1"/>
  <c r="G16" i="1"/>
  <c r="G17" i="1"/>
  <c r="G18" i="1"/>
  <c r="G11" i="1"/>
  <c r="E21" i="1"/>
  <c r="E12" i="1"/>
  <c r="E17" i="1"/>
  <c r="B24" i="1" l="1"/>
  <c r="B26" i="1" s="1"/>
  <c r="E22" i="1" l="1"/>
  <c r="E23" i="1"/>
  <c r="E24" i="1"/>
  <c r="E25" i="1"/>
  <c r="E26" i="1"/>
  <c r="E27" i="1"/>
  <c r="E28" i="1"/>
  <c r="E13" i="1" l="1"/>
  <c r="E14" i="1"/>
  <c r="E15" i="1"/>
  <c r="E16" i="1"/>
  <c r="E18" i="1"/>
  <c r="E11" i="1"/>
  <c r="M2" i="1" l="1"/>
  <c r="H4" i="1" l="1"/>
  <c r="H5" i="1" s="1"/>
  <c r="A12" i="1"/>
  <c r="B16" i="1" s="1"/>
  <c r="M5" i="1" l="1"/>
  <c r="H6" i="1"/>
  <c r="H7" i="1" s="1"/>
  <c r="M4" i="1"/>
  <c r="M6" i="1"/>
  <c r="B15" i="1"/>
  <c r="A4" i="1"/>
  <c r="B1" i="1" s="1"/>
  <c r="B3" i="1" l="1"/>
  <c r="C6" i="1" s="1"/>
  <c r="B2" i="1"/>
  <c r="H8" i="1"/>
  <c r="M7" i="1"/>
  <c r="H9" i="1" l="1"/>
  <c r="M8" i="1"/>
  <c r="H10" i="1" l="1"/>
  <c r="M9" i="1"/>
  <c r="H11" i="1" l="1"/>
  <c r="M10" i="1"/>
  <c r="H12" i="1" l="1"/>
  <c r="M11" i="1"/>
  <c r="H13" i="1" l="1"/>
  <c r="M12" i="1"/>
  <c r="H14" i="1" l="1"/>
  <c r="M13" i="1"/>
  <c r="H15" i="1" l="1"/>
  <c r="M14" i="1"/>
  <c r="H16" i="1" l="1"/>
  <c r="M15" i="1"/>
  <c r="H17" i="1" l="1"/>
  <c r="M16" i="1"/>
  <c r="H18" i="1" l="1"/>
  <c r="M17" i="1"/>
  <c r="H19" i="1" l="1"/>
  <c r="M18" i="1"/>
  <c r="H20" i="1" l="1"/>
  <c r="M19" i="1"/>
  <c r="H21" i="1" l="1"/>
  <c r="M20" i="1"/>
  <c r="H22" i="1" l="1"/>
  <c r="M21" i="1"/>
  <c r="H23" i="1" l="1"/>
  <c r="M22" i="1"/>
  <c r="H24" i="1" l="1"/>
  <c r="M23" i="1"/>
  <c r="M24" i="1" l="1"/>
  <c r="H25" i="1"/>
  <c r="H26" i="1" l="1"/>
  <c r="M25" i="1"/>
  <c r="H27" i="1" l="1"/>
  <c r="M26" i="1"/>
  <c r="H28" i="1" l="1"/>
  <c r="M27" i="1"/>
  <c r="H29" i="1" l="1"/>
  <c r="M28" i="1"/>
  <c r="H30" i="1" l="1"/>
  <c r="M29" i="1"/>
  <c r="H31" i="1" l="1"/>
  <c r="M30" i="1"/>
  <c r="H32" i="1" l="1"/>
  <c r="M31" i="1"/>
  <c r="H33" i="1" l="1"/>
  <c r="M32" i="1"/>
  <c r="H34" i="1" l="1"/>
  <c r="M33" i="1"/>
  <c r="H35" i="1" l="1"/>
  <c r="M34" i="1"/>
  <c r="H36" i="1" l="1"/>
  <c r="M35" i="1"/>
  <c r="H37" i="1" l="1"/>
  <c r="M36" i="1"/>
  <c r="H38" i="1" l="1"/>
  <c r="M37" i="1"/>
  <c r="H39" i="1" l="1"/>
  <c r="M38" i="1"/>
  <c r="H40" i="1" l="1"/>
  <c r="M39" i="1"/>
  <c r="H41" i="1" l="1"/>
  <c r="M40" i="1"/>
  <c r="H42" i="1" l="1"/>
  <c r="M41" i="1"/>
  <c r="H43" i="1" l="1"/>
  <c r="M42" i="1"/>
  <c r="H44" i="1" l="1"/>
  <c r="M43" i="1"/>
  <c r="H45" i="1" l="1"/>
  <c r="M44" i="1"/>
  <c r="H46" i="1" l="1"/>
  <c r="M45" i="1"/>
  <c r="H47" i="1" l="1"/>
  <c r="M46" i="1"/>
  <c r="H48" i="1" l="1"/>
  <c r="M47" i="1"/>
  <c r="H49" i="1" l="1"/>
  <c r="M48" i="1"/>
  <c r="H50" i="1" l="1"/>
  <c r="M49" i="1"/>
  <c r="H51" i="1" l="1"/>
  <c r="M50" i="1"/>
  <c r="H52" i="1" l="1"/>
  <c r="M51" i="1"/>
  <c r="H53" i="1" l="1"/>
  <c r="M52" i="1"/>
  <c r="H54" i="1" l="1"/>
  <c r="M53" i="1"/>
  <c r="H55" i="1" l="1"/>
  <c r="M54" i="1"/>
  <c r="H56" i="1" l="1"/>
  <c r="M55" i="1"/>
  <c r="H57" i="1" l="1"/>
  <c r="M56" i="1"/>
  <c r="H58" i="1" l="1"/>
  <c r="M57" i="1"/>
  <c r="H59" i="1" l="1"/>
  <c r="M58" i="1"/>
  <c r="H60" i="1" l="1"/>
  <c r="M59" i="1"/>
  <c r="H61" i="1" l="1"/>
  <c r="M60" i="1"/>
  <c r="H62" i="1" l="1"/>
  <c r="M61" i="1"/>
  <c r="H63" i="1" l="1"/>
  <c r="M62" i="1"/>
  <c r="H64" i="1" l="1"/>
  <c r="M63" i="1"/>
  <c r="H65" i="1" l="1"/>
  <c r="M64" i="1"/>
  <c r="H66" i="1" l="1"/>
  <c r="M65" i="1"/>
  <c r="H67" i="1" l="1"/>
  <c r="M66" i="1"/>
  <c r="H68" i="1" l="1"/>
  <c r="M67" i="1"/>
  <c r="H69" i="1" l="1"/>
  <c r="M68" i="1"/>
  <c r="H70" i="1" l="1"/>
  <c r="M69" i="1"/>
  <c r="H71" i="1" l="1"/>
  <c r="M70" i="1"/>
  <c r="H72" i="1" l="1"/>
  <c r="M71" i="1"/>
  <c r="H73" i="1" l="1"/>
  <c r="M72" i="1"/>
  <c r="H74" i="1" l="1"/>
  <c r="M73" i="1"/>
  <c r="H75" i="1" l="1"/>
  <c r="M74" i="1"/>
  <c r="H76" i="1" l="1"/>
  <c r="M75" i="1"/>
  <c r="H77" i="1" l="1"/>
  <c r="M76" i="1"/>
  <c r="H78" i="1" l="1"/>
  <c r="M77" i="1"/>
  <c r="H79" i="1" l="1"/>
  <c r="M78" i="1"/>
  <c r="H80" i="1" l="1"/>
  <c r="M79" i="1"/>
  <c r="H81" i="1" l="1"/>
  <c r="M80" i="1"/>
  <c r="H82" i="1" l="1"/>
  <c r="M81" i="1"/>
  <c r="H83" i="1" l="1"/>
  <c r="M82" i="1"/>
  <c r="H84" i="1" l="1"/>
  <c r="M83" i="1"/>
  <c r="H85" i="1" l="1"/>
  <c r="M84" i="1"/>
  <c r="H86" i="1" l="1"/>
  <c r="M85" i="1"/>
  <c r="H87" i="1" l="1"/>
  <c r="M86" i="1"/>
  <c r="H88" i="1" l="1"/>
  <c r="M87" i="1"/>
  <c r="H89" i="1" l="1"/>
  <c r="M88" i="1"/>
  <c r="H90" i="1" l="1"/>
  <c r="M89" i="1"/>
  <c r="H91" i="1" l="1"/>
  <c r="M90" i="1"/>
  <c r="H92" i="1" l="1"/>
  <c r="M91" i="1"/>
  <c r="H93" i="1" l="1"/>
  <c r="M92" i="1"/>
  <c r="H94" i="1" l="1"/>
  <c r="M93" i="1"/>
  <c r="H95" i="1" l="1"/>
  <c r="M94" i="1"/>
  <c r="H96" i="1" l="1"/>
  <c r="M95" i="1"/>
  <c r="H97" i="1" l="1"/>
  <c r="M96" i="1"/>
  <c r="H98" i="1" l="1"/>
  <c r="M97" i="1"/>
  <c r="H99" i="1" l="1"/>
  <c r="M98" i="1"/>
  <c r="H100" i="1" l="1"/>
  <c r="M99" i="1"/>
  <c r="H101" i="1" l="1"/>
  <c r="M100" i="1"/>
  <c r="H102" i="1" l="1"/>
  <c r="M101" i="1"/>
  <c r="H103" i="1" l="1"/>
  <c r="M102" i="1"/>
  <c r="H104" i="1" l="1"/>
  <c r="M103" i="1"/>
  <c r="H105" i="1" l="1"/>
  <c r="M104" i="1"/>
  <c r="H106" i="1" l="1"/>
  <c r="M105" i="1"/>
  <c r="H107" i="1" l="1"/>
  <c r="M106" i="1"/>
  <c r="H108" i="1" l="1"/>
  <c r="M107" i="1"/>
  <c r="H109" i="1" l="1"/>
  <c r="M108" i="1"/>
  <c r="H110" i="1" l="1"/>
  <c r="M109" i="1"/>
  <c r="H111" i="1" l="1"/>
  <c r="M110" i="1"/>
  <c r="H112" i="1" l="1"/>
  <c r="M111" i="1"/>
  <c r="H113" i="1" l="1"/>
  <c r="M112" i="1"/>
  <c r="H114" i="1" l="1"/>
  <c r="M113" i="1"/>
  <c r="H115" i="1" l="1"/>
  <c r="M114" i="1"/>
  <c r="H116" i="1" l="1"/>
  <c r="M115" i="1"/>
  <c r="H117" i="1" l="1"/>
  <c r="M116" i="1"/>
  <c r="H118" i="1" l="1"/>
  <c r="M117" i="1"/>
  <c r="H119" i="1" l="1"/>
  <c r="M118" i="1"/>
  <c r="H120" i="1" l="1"/>
  <c r="M119" i="1"/>
  <c r="H121" i="1" l="1"/>
  <c r="M120" i="1"/>
  <c r="H122" i="1" l="1"/>
  <c r="M121" i="1"/>
  <c r="H123" i="1" l="1"/>
  <c r="M122" i="1"/>
  <c r="H124" i="1" l="1"/>
  <c r="M123" i="1"/>
  <c r="H125" i="1" l="1"/>
  <c r="M124" i="1"/>
  <c r="H126" i="1" l="1"/>
  <c r="M125" i="1"/>
  <c r="H127" i="1" l="1"/>
  <c r="M126" i="1"/>
  <c r="H128" i="1" l="1"/>
  <c r="M127" i="1"/>
  <c r="H129" i="1" l="1"/>
  <c r="M128" i="1"/>
  <c r="H130" i="1" l="1"/>
  <c r="M129" i="1"/>
  <c r="H131" i="1" l="1"/>
  <c r="M130" i="1"/>
  <c r="M131" i="1" l="1"/>
  <c r="H132" i="1"/>
  <c r="H133" i="1" l="1"/>
  <c r="M132" i="1"/>
  <c r="H134" i="1" l="1"/>
  <c r="M133" i="1"/>
  <c r="H135" i="1" l="1"/>
  <c r="M134" i="1"/>
  <c r="H136" i="1" l="1"/>
  <c r="M135" i="1"/>
  <c r="H137" i="1" l="1"/>
  <c r="M136" i="1"/>
  <c r="H138" i="1" l="1"/>
  <c r="M137" i="1"/>
  <c r="H139" i="1" l="1"/>
  <c r="M138" i="1"/>
  <c r="H140" i="1" l="1"/>
  <c r="M139" i="1"/>
  <c r="H141" i="1" l="1"/>
  <c r="M140" i="1"/>
  <c r="H142" i="1" l="1"/>
  <c r="M141" i="1"/>
  <c r="H143" i="1" l="1"/>
  <c r="M142" i="1"/>
  <c r="H144" i="1" l="1"/>
  <c r="M143" i="1"/>
  <c r="H145" i="1" l="1"/>
  <c r="M144" i="1"/>
  <c r="H146" i="1" l="1"/>
  <c r="M145" i="1"/>
  <c r="H147" i="1" l="1"/>
  <c r="M146" i="1"/>
  <c r="H148" i="1" l="1"/>
  <c r="M147" i="1"/>
  <c r="H149" i="1" l="1"/>
  <c r="M148" i="1"/>
  <c r="H150" i="1" l="1"/>
  <c r="M149" i="1"/>
  <c r="H151" i="1" l="1"/>
  <c r="M150" i="1"/>
  <c r="H152" i="1" l="1"/>
  <c r="M151" i="1"/>
  <c r="H153" i="1" l="1"/>
  <c r="M152" i="1"/>
  <c r="H154" i="1" l="1"/>
  <c r="M153" i="1"/>
  <c r="H155" i="1" l="1"/>
  <c r="M154" i="1"/>
  <c r="H156" i="1" l="1"/>
  <c r="M155" i="1"/>
  <c r="H157" i="1" l="1"/>
  <c r="M156" i="1"/>
  <c r="H158" i="1" l="1"/>
  <c r="M157" i="1"/>
  <c r="H159" i="1" l="1"/>
  <c r="M158" i="1"/>
  <c r="H160" i="1" l="1"/>
  <c r="M159" i="1"/>
  <c r="H161" i="1" l="1"/>
  <c r="M160" i="1"/>
  <c r="H162" i="1" l="1"/>
  <c r="M161" i="1"/>
  <c r="H163" i="1" l="1"/>
  <c r="M162" i="1"/>
  <c r="H164" i="1" l="1"/>
  <c r="M163" i="1"/>
  <c r="H165" i="1" l="1"/>
  <c r="M164" i="1"/>
  <c r="H166" i="1" l="1"/>
  <c r="M165" i="1"/>
  <c r="H167" i="1" l="1"/>
  <c r="M166" i="1"/>
  <c r="H168" i="1" l="1"/>
  <c r="M167" i="1"/>
  <c r="H169" i="1" l="1"/>
  <c r="M168" i="1"/>
  <c r="H170" i="1" l="1"/>
  <c r="M169" i="1"/>
  <c r="H171" i="1" l="1"/>
  <c r="M170" i="1"/>
  <c r="H172" i="1" l="1"/>
  <c r="M171" i="1"/>
  <c r="H173" i="1" l="1"/>
  <c r="M172" i="1"/>
  <c r="H174" i="1" l="1"/>
  <c r="M173" i="1"/>
  <c r="H175" i="1" l="1"/>
  <c r="M174" i="1"/>
  <c r="H176" i="1" l="1"/>
  <c r="M175" i="1"/>
  <c r="H177" i="1" l="1"/>
  <c r="M176" i="1"/>
  <c r="H178" i="1" l="1"/>
  <c r="M177" i="1"/>
  <c r="H179" i="1" l="1"/>
  <c r="M178" i="1"/>
  <c r="H180" i="1" l="1"/>
  <c r="M179" i="1"/>
  <c r="H181" i="1" l="1"/>
  <c r="M180" i="1"/>
  <c r="H182" i="1" l="1"/>
  <c r="M181" i="1"/>
  <c r="H183" i="1" l="1"/>
  <c r="M182" i="1"/>
  <c r="H184" i="1" l="1"/>
  <c r="M183" i="1"/>
  <c r="H185" i="1" l="1"/>
  <c r="M184" i="1"/>
  <c r="H186" i="1" l="1"/>
  <c r="M185" i="1"/>
  <c r="H187" i="1" l="1"/>
  <c r="M186" i="1"/>
  <c r="H188" i="1" l="1"/>
  <c r="M187" i="1"/>
  <c r="H189" i="1" l="1"/>
  <c r="M188" i="1"/>
  <c r="H190" i="1" l="1"/>
  <c r="M189" i="1"/>
  <c r="H191" i="1" l="1"/>
  <c r="M190" i="1"/>
  <c r="H192" i="1" l="1"/>
  <c r="M191" i="1"/>
  <c r="H193" i="1" l="1"/>
  <c r="M192" i="1"/>
  <c r="H194" i="1" l="1"/>
  <c r="M193" i="1"/>
  <c r="H195" i="1" l="1"/>
  <c r="M194" i="1"/>
  <c r="H196" i="1" l="1"/>
  <c r="M195" i="1"/>
  <c r="H197" i="1" l="1"/>
  <c r="M196" i="1"/>
  <c r="H198" i="1" l="1"/>
  <c r="M197" i="1"/>
  <c r="H199" i="1" l="1"/>
  <c r="M198" i="1"/>
  <c r="H200" i="1" l="1"/>
  <c r="M200" i="1" s="1"/>
  <c r="M199" i="1"/>
  <c r="H201" i="1" l="1"/>
  <c r="H202" i="1" l="1"/>
  <c r="M201" i="1"/>
  <c r="H203" i="1" l="1"/>
  <c r="M202" i="1"/>
  <c r="H204" i="1" l="1"/>
  <c r="M203" i="1"/>
  <c r="H205" i="1" l="1"/>
  <c r="M204" i="1"/>
  <c r="H206" i="1" l="1"/>
  <c r="M205" i="1"/>
  <c r="H207" i="1" l="1"/>
  <c r="M206" i="1"/>
  <c r="H208" i="1" l="1"/>
  <c r="M207" i="1"/>
  <c r="H209" i="1" l="1"/>
  <c r="M208" i="1"/>
  <c r="H210" i="1" l="1"/>
  <c r="M209" i="1"/>
  <c r="H211" i="1" l="1"/>
  <c r="M210" i="1"/>
  <c r="H212" i="1" l="1"/>
  <c r="M211" i="1"/>
  <c r="H213" i="1" l="1"/>
  <c r="M212" i="1"/>
  <c r="H214" i="1" l="1"/>
  <c r="M213" i="1"/>
  <c r="H215" i="1" l="1"/>
  <c r="M214" i="1"/>
  <c r="H216" i="1" l="1"/>
  <c r="M215" i="1"/>
  <c r="H217" i="1" l="1"/>
  <c r="M216" i="1"/>
  <c r="H218" i="1" l="1"/>
  <c r="M217" i="1"/>
  <c r="H219" i="1" l="1"/>
  <c r="M218" i="1"/>
  <c r="H220" i="1" l="1"/>
  <c r="M219" i="1"/>
  <c r="H221" i="1" l="1"/>
  <c r="M220" i="1"/>
  <c r="H222" i="1" l="1"/>
  <c r="M221" i="1"/>
  <c r="H223" i="1" l="1"/>
  <c r="M222" i="1"/>
  <c r="H224" i="1" l="1"/>
  <c r="M223" i="1"/>
  <c r="H225" i="1" l="1"/>
  <c r="M224" i="1"/>
  <c r="H226" i="1" l="1"/>
  <c r="M225" i="1"/>
  <c r="H227" i="1" l="1"/>
  <c r="M226" i="1"/>
  <c r="H228" i="1" l="1"/>
  <c r="M227" i="1"/>
  <c r="H229" i="1" l="1"/>
  <c r="M228" i="1"/>
  <c r="H230" i="1" l="1"/>
  <c r="M229" i="1"/>
  <c r="H231" i="1" l="1"/>
  <c r="M230" i="1"/>
  <c r="H232" i="1" l="1"/>
  <c r="M231" i="1"/>
  <c r="H233" i="1" l="1"/>
  <c r="M232" i="1"/>
  <c r="H234" i="1" l="1"/>
  <c r="M233" i="1"/>
  <c r="H235" i="1" l="1"/>
  <c r="M234" i="1"/>
  <c r="H236" i="1" l="1"/>
  <c r="M235" i="1"/>
  <c r="H237" i="1" l="1"/>
  <c r="M236" i="1"/>
  <c r="H238" i="1" l="1"/>
  <c r="M237" i="1"/>
  <c r="H239" i="1" l="1"/>
  <c r="M238" i="1"/>
  <c r="H240" i="1" l="1"/>
  <c r="M239" i="1"/>
  <c r="H241" i="1" l="1"/>
  <c r="M240" i="1"/>
  <c r="H242" i="1" l="1"/>
  <c r="M241" i="1"/>
  <c r="H243" i="1" l="1"/>
  <c r="M242" i="1"/>
  <c r="H244" i="1" l="1"/>
  <c r="M243" i="1"/>
  <c r="H245" i="1" l="1"/>
  <c r="M244" i="1"/>
  <c r="H246" i="1" l="1"/>
  <c r="M245" i="1"/>
  <c r="H247" i="1" l="1"/>
  <c r="M246" i="1"/>
  <c r="H248" i="1" l="1"/>
  <c r="M247" i="1"/>
  <c r="H249" i="1" l="1"/>
  <c r="M248" i="1"/>
  <c r="H250" i="1" l="1"/>
  <c r="M249" i="1"/>
  <c r="H251" i="1" l="1"/>
  <c r="M250" i="1"/>
  <c r="H252" i="1" l="1"/>
  <c r="M251" i="1"/>
  <c r="H253" i="1" l="1"/>
  <c r="M252" i="1"/>
  <c r="H254" i="1" l="1"/>
  <c r="M253" i="1"/>
  <c r="H255" i="1" l="1"/>
  <c r="M254" i="1"/>
  <c r="H256" i="1" l="1"/>
  <c r="M255" i="1"/>
  <c r="H257" i="1" l="1"/>
  <c r="M256" i="1"/>
  <c r="H258" i="1" l="1"/>
  <c r="M257" i="1"/>
  <c r="H259" i="1" l="1"/>
  <c r="M259" i="1" s="1"/>
  <c r="M258" i="1"/>
</calcChain>
</file>

<file path=xl/sharedStrings.xml><?xml version="1.0" encoding="utf-8"?>
<sst xmlns="http://schemas.openxmlformats.org/spreadsheetml/2006/main" count="818" uniqueCount="43">
  <si>
    <t>rad</t>
  </si>
  <si>
    <t>Vx</t>
  </si>
  <si>
    <t>Vrs</t>
  </si>
  <si>
    <t>Ulx</t>
  </si>
  <si>
    <t>loss angle for capacitance</t>
  </si>
  <si>
    <t>Vg</t>
  </si>
  <si>
    <t>,</t>
  </si>
  <si>
    <t>12Mhz</t>
  </si>
  <si>
    <t>PI</t>
  </si>
  <si>
    <t>value</t>
  </si>
  <si>
    <t>Sine table</t>
  </si>
  <si>
    <t>9Mhz</t>
  </si>
  <si>
    <t>ADC sampling time in microseconds, based on clock cycles. (Fcpu=72mhz)</t>
  </si>
  <si>
    <t>DO NOT USE THIS AS 100% CORRECT SOURCE</t>
  </si>
  <si>
    <t>Rs</t>
  </si>
  <si>
    <t>L1</t>
  </si>
  <si>
    <t>f</t>
  </si>
  <si>
    <t>Inductor</t>
  </si>
  <si>
    <t>Reactance</t>
  </si>
  <si>
    <t>current</t>
  </si>
  <si>
    <t>ADC cycles</t>
  </si>
  <si>
    <t>sampling time [s]</t>
  </si>
  <si>
    <t>sampling time [us]</t>
  </si>
  <si>
    <t>sinewave samples</t>
  </si>
  <si>
    <t>dummy</t>
  </si>
  <si>
    <t>Vmax</t>
  </si>
  <si>
    <t>reactance of inductor [ohm]</t>
  </si>
  <si>
    <t>impedance of whole circuit</t>
  </si>
  <si>
    <t>phase shift</t>
  </si>
  <si>
    <t>Becuase sampling time equals one sample - resolution</t>
  </si>
  <si>
    <t>Frequency of sinewave in real hardware</t>
  </si>
  <si>
    <t>after averaging with step size 5</t>
  </si>
  <si>
    <t>detectable phase shift in degrees</t>
  </si>
  <si>
    <t>inductance [H]</t>
  </si>
  <si>
    <t>freqyuncy [Hz]</t>
  </si>
  <si>
    <t>From "sinewave" tab let's assume that minimal detectable phase shift is 1 deg.</t>
  </si>
  <si>
    <t>freq = 500 hz, 1mH is feasoble to detect.</t>
  </si>
  <si>
    <t>freq = 100 hz, 1mH is feasoble to detect.</t>
  </si>
  <si>
    <t>frequency in Hz</t>
  </si>
  <si>
    <t>For g4 and 5Khz</t>
  </si>
  <si>
    <t xml:space="preserve">ADC cycles </t>
  </si>
  <si>
    <t>for 60 mHZ</t>
  </si>
  <si>
    <t>after 5 mean averaging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</si>
</sst>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auto="1"/>
      </right>
      <top style="thick">
        <color rgb="FFFF0000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8" applyNumberFormat="0" applyAlignment="0" applyProtection="0"/>
    <xf numFmtId="0" fontId="4" fillId="5" borderId="23" applyNumberFormat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1" fontId="0" fillId="0" borderId="9" xfId="0" applyNumberFormat="1" applyBorder="1"/>
    <xf numFmtId="0" fontId="0" fillId="0" borderId="22" xfId="0" applyBorder="1"/>
    <xf numFmtId="0" fontId="3" fillId="4" borderId="22" xfId="3" applyBorder="1"/>
    <xf numFmtId="0" fontId="1" fillId="2" borderId="9" xfId="1" applyBorder="1"/>
    <xf numFmtId="0" fontId="2" fillId="3" borderId="9" xfId="2" applyBorder="1"/>
    <xf numFmtId="0" fontId="1" fillId="2" borderId="22" xfId="1" applyBorder="1"/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textRotation="90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4" fillId="5" borderId="23" xfId="4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5">
    <cellStyle name="Dane wejściowe" xfId="3" builtinId="20"/>
    <cellStyle name="Dobry" xfId="1" builtinId="26"/>
    <cellStyle name="Komórka zaznaczona" xfId="4" builtinId="23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15742-D441-4FFB-89F0-A5D4498946AF}">
  <dimension ref="A1:N260"/>
  <sheetViews>
    <sheetView topLeftCell="A12" zoomScale="85" zoomScaleNormal="85" workbookViewId="0">
      <selection activeCell="G44" sqref="G44"/>
    </sheetView>
  </sheetViews>
  <sheetFormatPr defaultRowHeight="15" x14ac:dyDescent="0.25"/>
  <cols>
    <col min="1" max="1" width="9.85546875" bestFit="1" customWidth="1"/>
    <col min="2" max="2" width="77.5703125" customWidth="1"/>
    <col min="3" max="3" width="24.7109375" customWidth="1"/>
    <col min="4" max="4" width="11.7109375" customWidth="1"/>
    <col min="5" max="5" width="22.5703125" customWidth="1"/>
    <col min="6" max="6" width="12.28515625" customWidth="1"/>
    <col min="7" max="7" width="21.42578125" customWidth="1"/>
  </cols>
  <sheetData>
    <row r="1" spans="1:14" ht="15.75" thickBot="1" x14ac:dyDescent="0.3">
      <c r="A1" s="1"/>
      <c r="B1" s="2">
        <f>PI()/2-(A4+ASIN(A6*SIN(A4)/A8))</f>
        <v>2.8566562920418002</v>
      </c>
      <c r="C1" s="3"/>
      <c r="H1" s="30" t="s">
        <v>10</v>
      </c>
      <c r="I1" s="30"/>
      <c r="J1" s="30"/>
      <c r="K1" s="30"/>
      <c r="L1" s="30"/>
      <c r="M1" s="30"/>
    </row>
    <row r="2" spans="1:14" ht="16.5" thickTop="1" thickBot="1" x14ac:dyDescent="0.3">
      <c r="A2" s="4"/>
      <c r="B2" s="5">
        <f>DEGREES(B1)</f>
        <v>163.67434905348628</v>
      </c>
      <c r="C2" s="6"/>
      <c r="G2" s="12" t="s">
        <v>23</v>
      </c>
      <c r="H2" s="14">
        <v>20</v>
      </c>
      <c r="M2">
        <f>2*PI()/H2</f>
        <v>0.31415926535897931</v>
      </c>
    </row>
    <row r="3" spans="1:14" ht="15.75" thickTop="1" x14ac:dyDescent="0.25">
      <c r="A3" s="4" t="s">
        <v>0</v>
      </c>
      <c r="B3" s="5">
        <f>PI()-B1</f>
        <v>0.28493636154799296</v>
      </c>
      <c r="C3" s="6"/>
      <c r="H3" s="15" t="s">
        <v>8</v>
      </c>
      <c r="I3" s="16" t="s">
        <v>24</v>
      </c>
      <c r="J3" s="16" t="s">
        <v>24</v>
      </c>
      <c r="K3" s="16" t="s">
        <v>24</v>
      </c>
      <c r="L3" s="16" t="s">
        <v>24</v>
      </c>
      <c r="M3" s="17" t="s">
        <v>9</v>
      </c>
    </row>
    <row r="4" spans="1:14" x14ac:dyDescent="0.25">
      <c r="A4" s="4">
        <f>RADIANS(-39.92)</f>
        <v>-0.69673543739613641</v>
      </c>
      <c r="B4" s="5"/>
      <c r="C4" s="6"/>
      <c r="H4" s="18">
        <f>M2</f>
        <v>0.31415926535897931</v>
      </c>
      <c r="I4" s="5">
        <v>0</v>
      </c>
      <c r="J4" s="5" t="s">
        <v>6</v>
      </c>
      <c r="K4" s="5">
        <v>0</v>
      </c>
      <c r="L4" s="5" t="s">
        <v>6</v>
      </c>
      <c r="M4" s="19">
        <f>ROUND(SIN(H4)*64+127,0)</f>
        <v>147</v>
      </c>
      <c r="N4" t="s">
        <v>6</v>
      </c>
    </row>
    <row r="5" spans="1:14" x14ac:dyDescent="0.25">
      <c r="A5" s="4" t="s">
        <v>1</v>
      </c>
      <c r="B5" s="5"/>
      <c r="C5" s="6" t="s">
        <v>3</v>
      </c>
      <c r="H5" s="18">
        <f>H4+$M$2</f>
        <v>0.62831853071795862</v>
      </c>
      <c r="I5" s="5">
        <v>0</v>
      </c>
      <c r="J5" s="5" t="s">
        <v>6</v>
      </c>
      <c r="K5" s="5">
        <v>0</v>
      </c>
      <c r="L5" s="5" t="s">
        <v>6</v>
      </c>
      <c r="M5" s="19">
        <f t="shared" ref="M5:M68" si="0">ROUND(SIN(H5)*64+127,0)</f>
        <v>165</v>
      </c>
      <c r="N5" t="s">
        <v>6</v>
      </c>
    </row>
    <row r="6" spans="1:14" x14ac:dyDescent="0.25">
      <c r="A6" s="4">
        <v>0.99399999999999999</v>
      </c>
      <c r="B6" s="5"/>
      <c r="C6" s="6">
        <f>0.994*COS(B3)</f>
        <v>0.95392146588028093</v>
      </c>
      <c r="H6" s="18">
        <f t="shared" ref="H6:H69" si="1">H5+$M$2</f>
        <v>0.94247779607693793</v>
      </c>
      <c r="I6" s="5">
        <v>0</v>
      </c>
      <c r="J6" s="5" t="s">
        <v>6</v>
      </c>
      <c r="K6" s="5">
        <v>0</v>
      </c>
      <c r="L6" s="5" t="s">
        <v>6</v>
      </c>
      <c r="M6" s="19">
        <f t="shared" si="0"/>
        <v>179</v>
      </c>
      <c r="N6" t="s">
        <v>6</v>
      </c>
    </row>
    <row r="7" spans="1:14" x14ac:dyDescent="0.25">
      <c r="A7" s="4" t="s">
        <v>2</v>
      </c>
      <c r="B7" s="5"/>
      <c r="C7" s="5"/>
      <c r="D7" s="33" t="s">
        <v>12</v>
      </c>
      <c r="E7" s="33"/>
      <c r="F7" s="33"/>
      <c r="G7" s="34"/>
      <c r="H7" s="18">
        <f t="shared" si="1"/>
        <v>1.2566370614359172</v>
      </c>
      <c r="I7" s="5">
        <v>0</v>
      </c>
      <c r="J7" s="5" t="s">
        <v>6</v>
      </c>
      <c r="K7" s="5">
        <v>0</v>
      </c>
      <c r="L7" s="5" t="s">
        <v>6</v>
      </c>
      <c r="M7" s="19">
        <f t="shared" si="0"/>
        <v>188</v>
      </c>
      <c r="N7" t="s">
        <v>6</v>
      </c>
    </row>
    <row r="8" spans="1:14" x14ac:dyDescent="0.25">
      <c r="A8" s="4">
        <v>1.1479999999999999</v>
      </c>
      <c r="B8" s="5"/>
      <c r="C8" s="5"/>
      <c r="D8" s="33"/>
      <c r="E8" s="33"/>
      <c r="F8" s="33"/>
      <c r="G8" s="34"/>
      <c r="H8" s="18">
        <f t="shared" si="1"/>
        <v>1.5707963267948966</v>
      </c>
      <c r="I8" s="5">
        <v>0</v>
      </c>
      <c r="J8" s="5" t="s">
        <v>6</v>
      </c>
      <c r="K8" s="5">
        <v>0</v>
      </c>
      <c r="L8" s="5" t="s">
        <v>6</v>
      </c>
      <c r="M8" s="19">
        <f t="shared" si="0"/>
        <v>191</v>
      </c>
      <c r="N8" t="s">
        <v>6</v>
      </c>
    </row>
    <row r="9" spans="1:14" ht="15.75" thickBot="1" x14ac:dyDescent="0.3">
      <c r="A9" s="4"/>
      <c r="B9" s="5"/>
      <c r="C9" s="5"/>
      <c r="D9" s="31" t="s">
        <v>7</v>
      </c>
      <c r="E9" s="31"/>
      <c r="F9" s="31"/>
      <c r="G9" s="32"/>
      <c r="H9" s="18">
        <f t="shared" si="1"/>
        <v>1.8849555921538759</v>
      </c>
      <c r="I9" s="5">
        <v>0</v>
      </c>
      <c r="J9" s="5" t="s">
        <v>6</v>
      </c>
      <c r="K9" s="5">
        <v>0</v>
      </c>
      <c r="L9" s="5" t="s">
        <v>6</v>
      </c>
      <c r="M9" s="19">
        <f t="shared" si="0"/>
        <v>188</v>
      </c>
      <c r="N9" t="s">
        <v>6</v>
      </c>
    </row>
    <row r="10" spans="1:14" ht="16.5" thickTop="1" thickBot="1" x14ac:dyDescent="0.3">
      <c r="A10" s="4"/>
      <c r="B10" s="5"/>
      <c r="C10" s="5"/>
      <c r="D10" s="11" t="s">
        <v>20</v>
      </c>
      <c r="E10" s="11" t="s">
        <v>21</v>
      </c>
      <c r="F10" s="40"/>
      <c r="G10" s="13" t="s">
        <v>22</v>
      </c>
      <c r="H10" s="18">
        <f t="shared" si="1"/>
        <v>2.1991148575128552</v>
      </c>
      <c r="I10" s="5">
        <v>0</v>
      </c>
      <c r="J10" s="5" t="s">
        <v>6</v>
      </c>
      <c r="K10" s="5">
        <v>0</v>
      </c>
      <c r="L10" s="5" t="s">
        <v>6</v>
      </c>
      <c r="M10" s="19">
        <f t="shared" si="0"/>
        <v>179</v>
      </c>
      <c r="N10" t="s">
        <v>6</v>
      </c>
    </row>
    <row r="11" spans="1:14" ht="16.5" thickTop="1" thickBot="1" x14ac:dyDescent="0.3">
      <c r="A11" s="4" t="s">
        <v>0</v>
      </c>
      <c r="B11" s="5"/>
      <c r="C11" s="5"/>
      <c r="D11" s="11">
        <v>1.5</v>
      </c>
      <c r="E11" s="11">
        <f>1/12000000*(D11+12.5)</f>
        <v>1.1666666666666668E-6</v>
      </c>
      <c r="F11" s="40"/>
      <c r="G11" s="13">
        <f>E11*1000000</f>
        <v>1.1666666666666667</v>
      </c>
      <c r="H11" s="18">
        <f t="shared" si="1"/>
        <v>2.5132741228718345</v>
      </c>
      <c r="I11" s="5">
        <v>0</v>
      </c>
      <c r="J11" s="5" t="s">
        <v>6</v>
      </c>
      <c r="K11" s="5">
        <v>0</v>
      </c>
      <c r="L11" s="5" t="s">
        <v>6</v>
      </c>
      <c r="M11" s="19">
        <f t="shared" si="0"/>
        <v>165</v>
      </c>
      <c r="N11" t="s">
        <v>6</v>
      </c>
    </row>
    <row r="12" spans="1:14" ht="16.5" thickTop="1" thickBot="1" x14ac:dyDescent="0.3">
      <c r="A12" s="4">
        <f>RADIANS(33.18)</f>
        <v>0.57910024581171848</v>
      </c>
      <c r="B12" s="5"/>
      <c r="C12" s="5"/>
      <c r="D12" s="11">
        <v>7.5</v>
      </c>
      <c r="E12" s="11">
        <f>1/12000000*(D12+12.5)</f>
        <v>1.6666666666666667E-6</v>
      </c>
      <c r="F12" s="40"/>
      <c r="G12" s="13">
        <f t="shared" ref="G12:G18" si="2">E12*1000000</f>
        <v>1.6666666666666667</v>
      </c>
      <c r="H12" s="18">
        <f t="shared" si="1"/>
        <v>2.8274333882308138</v>
      </c>
      <c r="I12" s="5">
        <v>0</v>
      </c>
      <c r="J12" s="5" t="s">
        <v>6</v>
      </c>
      <c r="K12" s="5">
        <v>0</v>
      </c>
      <c r="L12" s="5" t="s">
        <v>6</v>
      </c>
      <c r="M12" s="19">
        <f t="shared" si="0"/>
        <v>147</v>
      </c>
      <c r="N12" t="s">
        <v>6</v>
      </c>
    </row>
    <row r="13" spans="1:14" ht="16.5" thickTop="1" thickBot="1" x14ac:dyDescent="0.3">
      <c r="A13" s="4" t="s">
        <v>1</v>
      </c>
      <c r="B13" s="5" t="s">
        <v>4</v>
      </c>
      <c r="C13" s="5"/>
      <c r="D13" s="11">
        <v>13.5</v>
      </c>
      <c r="E13" s="11">
        <f t="shared" ref="E13:E18" si="3">1/12000000*(D13+12.5)</f>
        <v>2.166666666666667E-6</v>
      </c>
      <c r="F13" s="40"/>
      <c r="G13" s="13">
        <f t="shared" si="2"/>
        <v>2.166666666666667</v>
      </c>
      <c r="H13" s="18">
        <f t="shared" si="1"/>
        <v>3.1415926535897931</v>
      </c>
      <c r="I13" s="5">
        <v>0</v>
      </c>
      <c r="J13" s="5" t="s">
        <v>6</v>
      </c>
      <c r="K13" s="5">
        <v>0</v>
      </c>
      <c r="L13" s="5" t="s">
        <v>6</v>
      </c>
      <c r="M13" s="19">
        <f t="shared" si="0"/>
        <v>127</v>
      </c>
      <c r="N13" t="s">
        <v>6</v>
      </c>
    </row>
    <row r="14" spans="1:14" ht="16.5" thickTop="1" thickBot="1" x14ac:dyDescent="0.3">
      <c r="A14" s="4">
        <v>0.29099999999999998</v>
      </c>
      <c r="B14" s="5">
        <f>PI()/2-(A12+ACOS((A18-A14*COS(A12))/A16))</f>
        <v>0.25110222169560625</v>
      </c>
      <c r="C14" s="5"/>
      <c r="D14" s="11">
        <v>28.5</v>
      </c>
      <c r="E14" s="11">
        <f t="shared" si="3"/>
        <v>3.4166666666666668E-6</v>
      </c>
      <c r="F14" s="40"/>
      <c r="G14" s="13">
        <f t="shared" si="2"/>
        <v>3.416666666666667</v>
      </c>
      <c r="H14" s="18">
        <f t="shared" si="1"/>
        <v>3.4557519189487724</v>
      </c>
      <c r="I14" s="5">
        <v>0</v>
      </c>
      <c r="J14" s="5" t="s">
        <v>6</v>
      </c>
      <c r="K14" s="5">
        <v>0</v>
      </c>
      <c r="L14" s="5" t="s">
        <v>6</v>
      </c>
      <c r="M14" s="19">
        <f t="shared" si="0"/>
        <v>107</v>
      </c>
      <c r="N14" t="s">
        <v>6</v>
      </c>
    </row>
    <row r="15" spans="1:14" ht="16.5" thickTop="1" thickBot="1" x14ac:dyDescent="0.3">
      <c r="A15" s="4" t="s">
        <v>2</v>
      </c>
      <c r="B15" s="5">
        <f>DEGREES(B14)</f>
        <v>14.387097529516572</v>
      </c>
      <c r="C15" s="5"/>
      <c r="D15" s="11">
        <v>41.5</v>
      </c>
      <c r="E15" s="11">
        <f t="shared" si="3"/>
        <v>4.5000000000000001E-6</v>
      </c>
      <c r="F15" s="40"/>
      <c r="G15" s="13">
        <f t="shared" si="2"/>
        <v>4.5</v>
      </c>
      <c r="H15" s="18">
        <f t="shared" si="1"/>
        <v>3.7699111843077517</v>
      </c>
      <c r="I15" s="5">
        <v>0</v>
      </c>
      <c r="J15" s="5" t="s">
        <v>6</v>
      </c>
      <c r="K15" s="5">
        <v>0</v>
      </c>
      <c r="L15" s="5" t="s">
        <v>6</v>
      </c>
      <c r="M15" s="19">
        <f t="shared" si="0"/>
        <v>89</v>
      </c>
      <c r="N15" t="s">
        <v>6</v>
      </c>
    </row>
    <row r="16" spans="1:14" ht="16.5" thickTop="1" thickBot="1" x14ac:dyDescent="0.3">
      <c r="A16" s="4">
        <v>0.23499999999999999</v>
      </c>
      <c r="B16" s="5">
        <f>PI()-B14</f>
        <v>2.8904904318941869</v>
      </c>
      <c r="C16" s="5"/>
      <c r="D16" s="11">
        <v>55.5</v>
      </c>
      <c r="E16" s="11">
        <f t="shared" si="3"/>
        <v>5.6666666666666669E-6</v>
      </c>
      <c r="F16" s="40"/>
      <c r="G16" s="13">
        <f t="shared" si="2"/>
        <v>5.666666666666667</v>
      </c>
      <c r="H16" s="18">
        <f t="shared" si="1"/>
        <v>4.0840704496667311</v>
      </c>
      <c r="I16" s="5">
        <v>0</v>
      </c>
      <c r="J16" s="5" t="s">
        <v>6</v>
      </c>
      <c r="K16" s="5">
        <v>0</v>
      </c>
      <c r="L16" s="5" t="s">
        <v>6</v>
      </c>
      <c r="M16" s="19">
        <f t="shared" si="0"/>
        <v>75</v>
      </c>
      <c r="N16" t="s">
        <v>6</v>
      </c>
    </row>
    <row r="17" spans="1:14" ht="16.5" thickTop="1" thickBot="1" x14ac:dyDescent="0.3">
      <c r="A17" s="4" t="s">
        <v>5</v>
      </c>
      <c r="B17" s="5"/>
      <c r="C17" s="5"/>
      <c r="D17" s="11">
        <v>71.5</v>
      </c>
      <c r="E17" s="11">
        <f>1/12000000*(D17+12.5)</f>
        <v>7.0000000000000007E-6</v>
      </c>
      <c r="F17" s="40"/>
      <c r="G17" s="13">
        <f t="shared" si="2"/>
        <v>7.0000000000000009</v>
      </c>
      <c r="H17" s="18">
        <f t="shared" si="1"/>
        <v>4.3982297150257104</v>
      </c>
      <c r="I17" s="5">
        <v>0</v>
      </c>
      <c r="J17" s="5" t="s">
        <v>6</v>
      </c>
      <c r="K17" s="5">
        <v>0</v>
      </c>
      <c r="L17" s="5" t="s">
        <v>6</v>
      </c>
      <c r="M17" s="19">
        <f t="shared" si="0"/>
        <v>66</v>
      </c>
      <c r="N17" t="s">
        <v>6</v>
      </c>
    </row>
    <row r="18" spans="1:14" ht="16.5" thickTop="1" thickBot="1" x14ac:dyDescent="0.3">
      <c r="A18" s="4">
        <v>0.41699999999999998</v>
      </c>
      <c r="B18" s="5"/>
      <c r="C18" s="5"/>
      <c r="D18" s="11">
        <v>239.5</v>
      </c>
      <c r="E18" s="11">
        <f t="shared" si="3"/>
        <v>2.1000000000000002E-5</v>
      </c>
      <c r="F18" s="40"/>
      <c r="G18" s="13">
        <f t="shared" si="2"/>
        <v>21.000000000000004</v>
      </c>
      <c r="H18" s="18">
        <f t="shared" si="1"/>
        <v>4.7123889803846897</v>
      </c>
      <c r="I18" s="5">
        <v>0</v>
      </c>
      <c r="J18" s="5" t="s">
        <v>6</v>
      </c>
      <c r="K18" s="5">
        <v>0</v>
      </c>
      <c r="L18" s="5" t="s">
        <v>6</v>
      </c>
      <c r="M18" s="19">
        <f t="shared" si="0"/>
        <v>63</v>
      </c>
      <c r="N18" t="s">
        <v>6</v>
      </c>
    </row>
    <row r="19" spans="1:14" ht="15.75" thickTop="1" x14ac:dyDescent="0.25">
      <c r="A19" s="7"/>
      <c r="B19" s="8"/>
      <c r="C19" s="8"/>
      <c r="D19" s="31" t="s">
        <v>11</v>
      </c>
      <c r="E19" s="31"/>
      <c r="F19" s="31"/>
      <c r="G19" s="32"/>
      <c r="H19" s="18">
        <f t="shared" si="1"/>
        <v>5.026548245743669</v>
      </c>
      <c r="I19" s="5">
        <v>0</v>
      </c>
      <c r="J19" s="5" t="s">
        <v>6</v>
      </c>
      <c r="K19" s="5">
        <v>0</v>
      </c>
      <c r="L19" s="5" t="s">
        <v>6</v>
      </c>
      <c r="M19" s="19">
        <f t="shared" si="0"/>
        <v>66</v>
      </c>
      <c r="N19" t="s">
        <v>6</v>
      </c>
    </row>
    <row r="20" spans="1:14" x14ac:dyDescent="0.25">
      <c r="D20" s="11"/>
      <c r="E20" s="11"/>
      <c r="F20" s="11"/>
      <c r="G20" s="13"/>
      <c r="H20" s="18">
        <f t="shared" si="1"/>
        <v>5.3407075111026483</v>
      </c>
      <c r="I20" s="5">
        <v>0</v>
      </c>
      <c r="J20" s="5" t="s">
        <v>6</v>
      </c>
      <c r="K20" s="5">
        <v>0</v>
      </c>
      <c r="L20" s="5" t="s">
        <v>6</v>
      </c>
      <c r="M20" s="19">
        <f t="shared" si="0"/>
        <v>75</v>
      </c>
      <c r="N20" t="s">
        <v>6</v>
      </c>
    </row>
    <row r="21" spans="1:14" x14ac:dyDescent="0.25">
      <c r="B21" t="s">
        <v>13</v>
      </c>
      <c r="D21" s="11">
        <v>1.5</v>
      </c>
      <c r="E21" s="11">
        <f t="shared" ref="E21:E28" si="4">1/9000000*(D21+12.5)</f>
        <v>1.5555555555555556E-6</v>
      </c>
      <c r="F21" s="11"/>
      <c r="G21" s="13">
        <f>E21*1000000</f>
        <v>1.5555555555555556</v>
      </c>
      <c r="H21" s="18">
        <f t="shared" si="1"/>
        <v>5.6548667764616276</v>
      </c>
      <c r="I21" s="5">
        <v>0</v>
      </c>
      <c r="J21" s="5" t="s">
        <v>6</v>
      </c>
      <c r="K21" s="5">
        <v>0</v>
      </c>
      <c r="L21" s="5" t="s">
        <v>6</v>
      </c>
      <c r="M21" s="19">
        <f t="shared" si="0"/>
        <v>89</v>
      </c>
      <c r="N21" t="s">
        <v>6</v>
      </c>
    </row>
    <row r="22" spans="1:14" x14ac:dyDescent="0.25">
      <c r="B22" t="s">
        <v>17</v>
      </c>
      <c r="D22" s="11">
        <v>7.5</v>
      </c>
      <c r="E22" s="11">
        <f t="shared" si="4"/>
        <v>2.2222222222222221E-6</v>
      </c>
      <c r="F22" s="11"/>
      <c r="G22" s="13">
        <f t="shared" ref="G22:G28" si="5">E22*1000000</f>
        <v>2.2222222222222219</v>
      </c>
      <c r="H22" s="18">
        <f t="shared" si="1"/>
        <v>5.9690260418206069</v>
      </c>
      <c r="I22" s="5">
        <v>0</v>
      </c>
      <c r="J22" s="5" t="s">
        <v>6</v>
      </c>
      <c r="K22" s="5">
        <v>0</v>
      </c>
      <c r="L22" s="5" t="s">
        <v>6</v>
      </c>
      <c r="M22" s="19">
        <f t="shared" si="0"/>
        <v>107</v>
      </c>
      <c r="N22" t="s">
        <v>6</v>
      </c>
    </row>
    <row r="23" spans="1:14" x14ac:dyDescent="0.25">
      <c r="B23" t="s">
        <v>18</v>
      </c>
      <c r="D23" s="11">
        <v>13.5</v>
      </c>
      <c r="E23" s="11">
        <f t="shared" si="4"/>
        <v>2.888888888888889E-6</v>
      </c>
      <c r="F23" s="11"/>
      <c r="G23" s="13">
        <f t="shared" si="5"/>
        <v>2.8888888888888888</v>
      </c>
      <c r="H23" s="18">
        <f t="shared" si="1"/>
        <v>6.2831853071795862</v>
      </c>
      <c r="I23" s="5">
        <v>0</v>
      </c>
      <c r="J23" s="5" t="s">
        <v>6</v>
      </c>
      <c r="K23" s="5">
        <v>0</v>
      </c>
      <c r="L23" s="5" t="s">
        <v>6</v>
      </c>
      <c r="M23" s="19">
        <f t="shared" si="0"/>
        <v>127</v>
      </c>
      <c r="N23" t="s">
        <v>6</v>
      </c>
    </row>
    <row r="24" spans="1:14" x14ac:dyDescent="0.25">
      <c r="B24" s="9">
        <f>A41*A28*2*PI()</f>
        <v>5.5920349233898321</v>
      </c>
      <c r="D24" s="11">
        <v>28.5</v>
      </c>
      <c r="E24" s="11">
        <f t="shared" si="4"/>
        <v>4.5555555555555552E-6</v>
      </c>
      <c r="F24" s="11"/>
      <c r="G24" s="13">
        <f t="shared" si="5"/>
        <v>4.5555555555555554</v>
      </c>
      <c r="H24" s="18">
        <f t="shared" si="1"/>
        <v>6.5973445725385655</v>
      </c>
      <c r="I24" s="5">
        <v>0</v>
      </c>
      <c r="J24" s="5" t="s">
        <v>6</v>
      </c>
      <c r="K24" s="5">
        <v>0</v>
      </c>
      <c r="L24" s="5" t="s">
        <v>6</v>
      </c>
      <c r="M24" s="19">
        <f t="shared" si="0"/>
        <v>147</v>
      </c>
      <c r="N24" t="s">
        <v>6</v>
      </c>
    </row>
    <row r="25" spans="1:14" x14ac:dyDescent="0.25">
      <c r="A25" t="s">
        <v>14</v>
      </c>
      <c r="B25" t="s">
        <v>19</v>
      </c>
      <c r="D25" s="11">
        <v>41.5</v>
      </c>
      <c r="E25" s="11">
        <f t="shared" si="4"/>
        <v>6.0000000000000002E-6</v>
      </c>
      <c r="F25" s="11"/>
      <c r="G25" s="13">
        <f t="shared" si="5"/>
        <v>6</v>
      </c>
      <c r="H25" s="18">
        <f t="shared" si="1"/>
        <v>6.9115038378975449</v>
      </c>
      <c r="I25" s="5">
        <v>0</v>
      </c>
      <c r="J25" s="5" t="s">
        <v>6</v>
      </c>
      <c r="K25" s="5">
        <v>0</v>
      </c>
      <c r="L25" s="5" t="s">
        <v>6</v>
      </c>
      <c r="M25" s="19">
        <f t="shared" si="0"/>
        <v>165</v>
      </c>
      <c r="N25" t="s">
        <v>6</v>
      </c>
    </row>
    <row r="26" spans="1:14" x14ac:dyDescent="0.25">
      <c r="A26">
        <v>150</v>
      </c>
      <c r="B26" s="9">
        <f>2/B24</f>
        <v>0.35765155750987715</v>
      </c>
      <c r="D26" s="11">
        <v>55.5</v>
      </c>
      <c r="E26" s="11">
        <f t="shared" si="4"/>
        <v>7.5555555555555553E-6</v>
      </c>
      <c r="F26" s="11"/>
      <c r="G26" s="13">
        <f t="shared" si="5"/>
        <v>7.5555555555555554</v>
      </c>
      <c r="H26" s="18">
        <f t="shared" si="1"/>
        <v>7.2256631032565242</v>
      </c>
      <c r="I26" s="5">
        <v>0</v>
      </c>
      <c r="J26" s="5" t="s">
        <v>6</v>
      </c>
      <c r="K26" s="5">
        <v>0</v>
      </c>
      <c r="L26" s="5" t="s">
        <v>6</v>
      </c>
      <c r="M26" s="19">
        <f t="shared" si="0"/>
        <v>179</v>
      </c>
      <c r="N26" t="s">
        <v>6</v>
      </c>
    </row>
    <row r="27" spans="1:14" x14ac:dyDescent="0.25">
      <c r="A27" t="s">
        <v>16</v>
      </c>
      <c r="D27" s="11">
        <v>71.5</v>
      </c>
      <c r="E27" s="11">
        <f t="shared" si="4"/>
        <v>9.3333333333333326E-6</v>
      </c>
      <c r="F27" s="11"/>
      <c r="G27" s="13">
        <f t="shared" si="5"/>
        <v>9.3333333333333321</v>
      </c>
      <c r="H27" s="18">
        <f t="shared" si="1"/>
        <v>7.5398223686155035</v>
      </c>
      <c r="I27" s="5">
        <v>0</v>
      </c>
      <c r="J27" s="5" t="s">
        <v>6</v>
      </c>
      <c r="K27" s="5">
        <v>0</v>
      </c>
      <c r="L27" s="5" t="s">
        <v>6</v>
      </c>
      <c r="M27" s="19">
        <f t="shared" si="0"/>
        <v>188</v>
      </c>
      <c r="N27" t="s">
        <v>6</v>
      </c>
    </row>
    <row r="28" spans="1:14" x14ac:dyDescent="0.25">
      <c r="A28">
        <v>89000</v>
      </c>
      <c r="D28" s="11">
        <v>239.5</v>
      </c>
      <c r="E28" s="11">
        <f t="shared" si="4"/>
        <v>2.8E-5</v>
      </c>
      <c r="F28" s="11"/>
      <c r="G28" s="13">
        <f t="shared" si="5"/>
        <v>28</v>
      </c>
      <c r="H28" s="18">
        <f t="shared" si="1"/>
        <v>7.8539816339744828</v>
      </c>
      <c r="I28" s="5">
        <v>0</v>
      </c>
      <c r="J28" s="5" t="s">
        <v>6</v>
      </c>
      <c r="K28" s="5">
        <v>0</v>
      </c>
      <c r="L28" s="5" t="s">
        <v>6</v>
      </c>
      <c r="M28" s="19">
        <f t="shared" si="0"/>
        <v>191</v>
      </c>
      <c r="N28" t="s">
        <v>6</v>
      </c>
    </row>
    <row r="29" spans="1:14" ht="15.75" thickBot="1" x14ac:dyDescent="0.3">
      <c r="H29" s="18">
        <f t="shared" si="1"/>
        <v>8.1681408993334621</v>
      </c>
      <c r="I29" s="5">
        <v>0</v>
      </c>
      <c r="J29" s="5" t="s">
        <v>6</v>
      </c>
      <c r="K29" s="5">
        <v>0</v>
      </c>
      <c r="L29" s="5" t="s">
        <v>6</v>
      </c>
      <c r="M29" s="19">
        <f t="shared" si="0"/>
        <v>188</v>
      </c>
      <c r="N29" t="s">
        <v>6</v>
      </c>
    </row>
    <row r="30" spans="1:14" ht="16.5" thickTop="1" thickBot="1" x14ac:dyDescent="0.3">
      <c r="B30" t="s">
        <v>30</v>
      </c>
      <c r="C30">
        <v>89</v>
      </c>
      <c r="D30" s="29" t="s">
        <v>32</v>
      </c>
      <c r="E30" s="29"/>
      <c r="F30" s="29"/>
      <c r="G30" s="29"/>
      <c r="H30" s="5">
        <f t="shared" si="1"/>
        <v>8.4823001646924414</v>
      </c>
      <c r="I30" s="5">
        <v>0</v>
      </c>
      <c r="J30" s="5" t="s">
        <v>6</v>
      </c>
      <c r="K30" s="5">
        <v>0</v>
      </c>
      <c r="L30" s="5" t="s">
        <v>6</v>
      </c>
      <c r="M30" s="19">
        <f t="shared" si="0"/>
        <v>179</v>
      </c>
      <c r="N30" t="s">
        <v>6</v>
      </c>
    </row>
    <row r="31" spans="1:14" ht="16.5" thickTop="1" thickBot="1" x14ac:dyDescent="0.3">
      <c r="C31" t="s">
        <v>38</v>
      </c>
      <c r="D31" s="29">
        <v>89</v>
      </c>
      <c r="E31" s="29"/>
      <c r="F31" s="29">
        <v>500</v>
      </c>
      <c r="G31" s="29"/>
      <c r="H31" s="5">
        <f t="shared" si="1"/>
        <v>8.7964594300514207</v>
      </c>
      <c r="I31" s="5">
        <v>0</v>
      </c>
      <c r="J31" s="5" t="s">
        <v>6</v>
      </c>
      <c r="K31" s="5">
        <v>0</v>
      </c>
      <c r="L31" s="5" t="s">
        <v>6</v>
      </c>
      <c r="M31" s="19">
        <f t="shared" si="0"/>
        <v>165</v>
      </c>
      <c r="N31" t="s">
        <v>6</v>
      </c>
    </row>
    <row r="32" spans="1:14" ht="16.5" thickTop="1" thickBot="1" x14ac:dyDescent="0.3">
      <c r="D32" s="24" t="s">
        <v>29</v>
      </c>
      <c r="E32" s="24" t="s">
        <v>31</v>
      </c>
      <c r="F32" s="24"/>
      <c r="G32" s="24"/>
      <c r="H32" s="5">
        <f t="shared" si="1"/>
        <v>9.1106186954104</v>
      </c>
      <c r="I32" s="5">
        <v>0</v>
      </c>
      <c r="J32" s="5" t="s">
        <v>6</v>
      </c>
      <c r="K32" s="5">
        <v>0</v>
      </c>
      <c r="L32" s="5" t="s">
        <v>6</v>
      </c>
      <c r="M32" s="19">
        <f t="shared" si="0"/>
        <v>147</v>
      </c>
      <c r="N32" t="s">
        <v>6</v>
      </c>
    </row>
    <row r="33" spans="1:14" ht="16.5" thickTop="1" thickBot="1" x14ac:dyDescent="0.3">
      <c r="D33" s="24">
        <f>G11*$C$30*360/1000000</f>
        <v>3.7379999999999997E-2</v>
      </c>
      <c r="E33" s="28">
        <f>D33*5</f>
        <v>0.18689999999999998</v>
      </c>
      <c r="F33" s="24">
        <f>G11*$F$31*360/1000000</f>
        <v>0.21</v>
      </c>
      <c r="G33" s="28">
        <f>F33*5</f>
        <v>1.05</v>
      </c>
      <c r="H33" s="5">
        <f t="shared" si="1"/>
        <v>9.4247779607693793</v>
      </c>
      <c r="I33" s="5">
        <v>0</v>
      </c>
      <c r="J33" s="5" t="s">
        <v>6</v>
      </c>
      <c r="K33" s="5">
        <v>0</v>
      </c>
      <c r="L33" s="5" t="s">
        <v>6</v>
      </c>
      <c r="M33" s="19">
        <f t="shared" si="0"/>
        <v>127</v>
      </c>
      <c r="N33" t="s">
        <v>6</v>
      </c>
    </row>
    <row r="34" spans="1:14" ht="16.5" thickTop="1" thickBot="1" x14ac:dyDescent="0.3">
      <c r="D34" s="24">
        <f t="shared" ref="D33:D40" si="6">G12*$C$30*360/1000000</f>
        <v>5.3400000000000003E-2</v>
      </c>
      <c r="E34" s="28">
        <f t="shared" ref="E34:E40" si="7">D34*5</f>
        <v>0.26700000000000002</v>
      </c>
      <c r="F34" s="24">
        <f t="shared" ref="F34:F40" si="8">G12*$F$31*360/1000000</f>
        <v>0.3</v>
      </c>
      <c r="G34" s="24">
        <f t="shared" ref="G34:G40" si="9">F34*5</f>
        <v>1.5</v>
      </c>
      <c r="H34" s="5">
        <f t="shared" si="1"/>
        <v>9.7389372261283587</v>
      </c>
      <c r="I34" s="5">
        <v>0</v>
      </c>
      <c r="J34" s="5" t="s">
        <v>6</v>
      </c>
      <c r="K34" s="5">
        <v>0</v>
      </c>
      <c r="L34" s="5" t="s">
        <v>6</v>
      </c>
      <c r="M34" s="19">
        <f t="shared" si="0"/>
        <v>107</v>
      </c>
      <c r="N34" t="s">
        <v>6</v>
      </c>
    </row>
    <row r="35" spans="1:14" ht="16.5" thickTop="1" thickBot="1" x14ac:dyDescent="0.3">
      <c r="D35" s="24">
        <f t="shared" si="6"/>
        <v>6.9420000000000009E-2</v>
      </c>
      <c r="E35" s="28">
        <f t="shared" si="7"/>
        <v>0.34710000000000008</v>
      </c>
      <c r="F35" s="24">
        <f t="shared" si="8"/>
        <v>0.39000000000000007</v>
      </c>
      <c r="G35" s="24">
        <f t="shared" si="9"/>
        <v>1.9500000000000004</v>
      </c>
      <c r="H35" s="5">
        <f t="shared" si="1"/>
        <v>10.053096491487338</v>
      </c>
      <c r="I35" s="5">
        <v>0</v>
      </c>
      <c r="J35" s="5" t="s">
        <v>6</v>
      </c>
      <c r="K35" s="5">
        <v>0</v>
      </c>
      <c r="L35" s="5" t="s">
        <v>6</v>
      </c>
      <c r="M35" s="19">
        <f t="shared" si="0"/>
        <v>89</v>
      </c>
      <c r="N35" t="s">
        <v>6</v>
      </c>
    </row>
    <row r="36" spans="1:14" ht="16.5" thickTop="1" thickBot="1" x14ac:dyDescent="0.3">
      <c r="D36" s="24">
        <f t="shared" si="6"/>
        <v>0.10947000000000001</v>
      </c>
      <c r="E36" s="28">
        <f t="shared" si="7"/>
        <v>0.54735</v>
      </c>
      <c r="F36" s="24">
        <f t="shared" si="8"/>
        <v>0.61499999999999999</v>
      </c>
      <c r="G36" s="24">
        <f t="shared" si="9"/>
        <v>3.0750000000000002</v>
      </c>
      <c r="H36" s="5">
        <f t="shared" si="1"/>
        <v>10.367255756846317</v>
      </c>
      <c r="I36" s="5">
        <v>0</v>
      </c>
      <c r="J36" s="5" t="s">
        <v>6</v>
      </c>
      <c r="K36" s="5">
        <v>0</v>
      </c>
      <c r="L36" s="5" t="s">
        <v>6</v>
      </c>
      <c r="M36" s="19">
        <f t="shared" si="0"/>
        <v>75</v>
      </c>
      <c r="N36" t="s">
        <v>6</v>
      </c>
    </row>
    <row r="37" spans="1:14" ht="16.5" thickTop="1" thickBot="1" x14ac:dyDescent="0.3">
      <c r="D37" s="24">
        <f t="shared" si="6"/>
        <v>0.14418</v>
      </c>
      <c r="E37" s="28">
        <f t="shared" si="7"/>
        <v>0.72089999999999999</v>
      </c>
      <c r="F37" s="24">
        <f t="shared" si="8"/>
        <v>0.81</v>
      </c>
      <c r="G37" s="24">
        <f t="shared" si="9"/>
        <v>4.0500000000000007</v>
      </c>
      <c r="H37" s="5">
        <f t="shared" si="1"/>
        <v>10.681415022205297</v>
      </c>
      <c r="I37" s="5">
        <v>0</v>
      </c>
      <c r="J37" s="5" t="s">
        <v>6</v>
      </c>
      <c r="K37" s="5">
        <v>0</v>
      </c>
      <c r="L37" s="5" t="s">
        <v>6</v>
      </c>
      <c r="M37" s="19">
        <f t="shared" si="0"/>
        <v>66</v>
      </c>
      <c r="N37" t="s">
        <v>6</v>
      </c>
    </row>
    <row r="38" spans="1:14" ht="16.5" thickTop="1" thickBot="1" x14ac:dyDescent="0.3">
      <c r="D38" s="24">
        <f t="shared" si="6"/>
        <v>0.18156</v>
      </c>
      <c r="E38" s="28">
        <f t="shared" si="7"/>
        <v>0.90779999999999994</v>
      </c>
      <c r="F38" s="24">
        <f t="shared" si="8"/>
        <v>1.02</v>
      </c>
      <c r="G38" s="24">
        <f t="shared" si="9"/>
        <v>5.0999999999999996</v>
      </c>
      <c r="H38" s="5">
        <f t="shared" si="1"/>
        <v>10.995574287564276</v>
      </c>
      <c r="I38" s="5">
        <v>0</v>
      </c>
      <c r="J38" s="5" t="s">
        <v>6</v>
      </c>
      <c r="K38" s="5">
        <v>0</v>
      </c>
      <c r="L38" s="5" t="s">
        <v>6</v>
      </c>
      <c r="M38" s="19">
        <f t="shared" si="0"/>
        <v>63</v>
      </c>
      <c r="N38" t="s">
        <v>6</v>
      </c>
    </row>
    <row r="39" spans="1:14" ht="16.5" thickTop="1" thickBot="1" x14ac:dyDescent="0.3">
      <c r="D39" s="24">
        <f t="shared" si="6"/>
        <v>0.22428000000000003</v>
      </c>
      <c r="E39" s="28">
        <f t="shared" si="7"/>
        <v>1.1214000000000002</v>
      </c>
      <c r="F39" s="24">
        <f t="shared" si="8"/>
        <v>1.2600000000000002</v>
      </c>
      <c r="G39" s="24">
        <f t="shared" si="9"/>
        <v>6.3000000000000007</v>
      </c>
      <c r="H39" s="5">
        <f t="shared" si="1"/>
        <v>11.309733552923255</v>
      </c>
      <c r="I39" s="5">
        <v>0</v>
      </c>
      <c r="J39" s="5" t="s">
        <v>6</v>
      </c>
      <c r="K39" s="5">
        <v>0</v>
      </c>
      <c r="L39" s="5" t="s">
        <v>6</v>
      </c>
      <c r="M39" s="19">
        <f t="shared" si="0"/>
        <v>66</v>
      </c>
      <c r="N39" t="s">
        <v>6</v>
      </c>
    </row>
    <row r="40" spans="1:14" ht="16.5" thickTop="1" thickBot="1" x14ac:dyDescent="0.3">
      <c r="A40" t="s">
        <v>15</v>
      </c>
      <c r="D40" s="24">
        <f t="shared" si="6"/>
        <v>0.6728400000000001</v>
      </c>
      <c r="E40" s="25">
        <f t="shared" si="7"/>
        <v>3.3642000000000003</v>
      </c>
      <c r="F40" s="24">
        <f t="shared" si="8"/>
        <v>3.7800000000000002</v>
      </c>
      <c r="G40" s="24">
        <f t="shared" si="9"/>
        <v>18.900000000000002</v>
      </c>
      <c r="H40" s="5">
        <f t="shared" si="1"/>
        <v>11.623892818282235</v>
      </c>
      <c r="I40" s="5">
        <v>0</v>
      </c>
      <c r="J40" s="5" t="s">
        <v>6</v>
      </c>
      <c r="K40" s="5">
        <v>0</v>
      </c>
      <c r="L40" s="5" t="s">
        <v>6</v>
      </c>
      <c r="M40" s="19">
        <f t="shared" si="0"/>
        <v>75</v>
      </c>
      <c r="N40" t="s">
        <v>6</v>
      </c>
    </row>
    <row r="41" spans="1:14" ht="15.75" thickTop="1" x14ac:dyDescent="0.25">
      <c r="A41" s="9">
        <v>1.0000000000000001E-5</v>
      </c>
      <c r="C41">
        <v>5000</v>
      </c>
      <c r="E41" t="s">
        <v>40</v>
      </c>
      <c r="F41" s="41" t="s">
        <v>39</v>
      </c>
      <c r="G41" s="42"/>
      <c r="H41" s="18">
        <f t="shared" si="1"/>
        <v>11.938052083641214</v>
      </c>
      <c r="I41" s="5">
        <v>0</v>
      </c>
      <c r="J41" s="5" t="s">
        <v>6</v>
      </c>
      <c r="K41" s="5">
        <v>0</v>
      </c>
      <c r="L41" s="5" t="s">
        <v>6</v>
      </c>
      <c r="M41" s="19">
        <f t="shared" si="0"/>
        <v>89</v>
      </c>
      <c r="N41" t="s">
        <v>6</v>
      </c>
    </row>
    <row r="42" spans="1:14" x14ac:dyDescent="0.25">
      <c r="E42">
        <v>15</v>
      </c>
      <c r="F42">
        <f>E44*C41*360/1000000</f>
        <v>0.45</v>
      </c>
      <c r="G42" t="s">
        <v>42</v>
      </c>
      <c r="H42" s="18">
        <f t="shared" si="1"/>
        <v>12.252211349000193</v>
      </c>
      <c r="I42" s="5">
        <v>0</v>
      </c>
      <c r="J42" s="5" t="s">
        <v>6</v>
      </c>
      <c r="K42" s="5">
        <v>0</v>
      </c>
      <c r="L42" s="5" t="s">
        <v>6</v>
      </c>
      <c r="M42" s="19">
        <f t="shared" si="0"/>
        <v>107</v>
      </c>
      <c r="N42" t="s">
        <v>6</v>
      </c>
    </row>
    <row r="43" spans="1:14" x14ac:dyDescent="0.25">
      <c r="E43" t="s">
        <v>22</v>
      </c>
      <c r="G43">
        <f>F42*5</f>
        <v>2.25</v>
      </c>
      <c r="H43" s="18">
        <f t="shared" si="1"/>
        <v>12.566370614359172</v>
      </c>
      <c r="I43" s="5">
        <v>0</v>
      </c>
      <c r="J43" s="5" t="s">
        <v>6</v>
      </c>
      <c r="K43" s="5">
        <v>0</v>
      </c>
      <c r="L43" s="5" t="s">
        <v>6</v>
      </c>
      <c r="M43" s="19">
        <f t="shared" si="0"/>
        <v>127</v>
      </c>
      <c r="N43" t="s">
        <v>6</v>
      </c>
    </row>
    <row r="44" spans="1:14" x14ac:dyDescent="0.25">
      <c r="D44" t="s">
        <v>41</v>
      </c>
      <c r="E44">
        <f>1/60*(E42)</f>
        <v>0.25</v>
      </c>
      <c r="H44" s="18">
        <f t="shared" si="1"/>
        <v>12.880529879718152</v>
      </c>
      <c r="I44" s="5">
        <v>0</v>
      </c>
      <c r="J44" s="5" t="s">
        <v>6</v>
      </c>
      <c r="K44" s="5">
        <v>0</v>
      </c>
      <c r="L44" s="5" t="s">
        <v>6</v>
      </c>
      <c r="M44" s="19">
        <f t="shared" si="0"/>
        <v>147</v>
      </c>
      <c r="N44" t="s">
        <v>6</v>
      </c>
    </row>
    <row r="45" spans="1:14" x14ac:dyDescent="0.25">
      <c r="H45" s="18">
        <f t="shared" si="1"/>
        <v>13.194689145077131</v>
      </c>
      <c r="I45" s="5">
        <v>0</v>
      </c>
      <c r="J45" s="5" t="s">
        <v>6</v>
      </c>
      <c r="K45" s="5">
        <v>0</v>
      </c>
      <c r="L45" s="5" t="s">
        <v>6</v>
      </c>
      <c r="M45" s="19">
        <f t="shared" si="0"/>
        <v>165</v>
      </c>
      <c r="N45" t="s">
        <v>6</v>
      </c>
    </row>
    <row r="46" spans="1:14" x14ac:dyDescent="0.25">
      <c r="H46" s="18">
        <f t="shared" si="1"/>
        <v>13.50884841043611</v>
      </c>
      <c r="I46" s="5">
        <v>0</v>
      </c>
      <c r="J46" s="5" t="s">
        <v>6</v>
      </c>
      <c r="K46" s="5">
        <v>0</v>
      </c>
      <c r="L46" s="5" t="s">
        <v>6</v>
      </c>
      <c r="M46" s="19">
        <f t="shared" si="0"/>
        <v>179</v>
      </c>
      <c r="N46" t="s">
        <v>6</v>
      </c>
    </row>
    <row r="47" spans="1:14" x14ac:dyDescent="0.25">
      <c r="H47" s="18">
        <f t="shared" si="1"/>
        <v>13.82300767579509</v>
      </c>
      <c r="I47" s="5">
        <v>0</v>
      </c>
      <c r="J47" s="5" t="s">
        <v>6</v>
      </c>
      <c r="K47" s="5">
        <v>0</v>
      </c>
      <c r="L47" s="5" t="s">
        <v>6</v>
      </c>
      <c r="M47" s="19">
        <f t="shared" si="0"/>
        <v>188</v>
      </c>
      <c r="N47" t="s">
        <v>6</v>
      </c>
    </row>
    <row r="48" spans="1:14" x14ac:dyDescent="0.25">
      <c r="H48" s="18">
        <f t="shared" si="1"/>
        <v>14.137166941154069</v>
      </c>
      <c r="I48" s="5">
        <v>0</v>
      </c>
      <c r="J48" s="5" t="s">
        <v>6</v>
      </c>
      <c r="K48" s="5">
        <v>0</v>
      </c>
      <c r="L48" s="5" t="s">
        <v>6</v>
      </c>
      <c r="M48" s="19">
        <f t="shared" si="0"/>
        <v>191</v>
      </c>
      <c r="N48" t="s">
        <v>6</v>
      </c>
    </row>
    <row r="49" spans="8:14" x14ac:dyDescent="0.25">
      <c r="H49" s="18">
        <f t="shared" si="1"/>
        <v>14.451326206513048</v>
      </c>
      <c r="I49" s="5">
        <v>0</v>
      </c>
      <c r="J49" s="5" t="s">
        <v>6</v>
      </c>
      <c r="K49" s="5">
        <v>0</v>
      </c>
      <c r="L49" s="5" t="s">
        <v>6</v>
      </c>
      <c r="M49" s="19">
        <f t="shared" si="0"/>
        <v>188</v>
      </c>
      <c r="N49" t="s">
        <v>6</v>
      </c>
    </row>
    <row r="50" spans="8:14" x14ac:dyDescent="0.25">
      <c r="H50" s="18">
        <f t="shared" si="1"/>
        <v>14.765485471872028</v>
      </c>
      <c r="I50" s="5">
        <v>0</v>
      </c>
      <c r="J50" s="5" t="s">
        <v>6</v>
      </c>
      <c r="K50" s="5">
        <v>0</v>
      </c>
      <c r="L50" s="5" t="s">
        <v>6</v>
      </c>
      <c r="M50" s="19">
        <f t="shared" si="0"/>
        <v>179</v>
      </c>
      <c r="N50" t="s">
        <v>6</v>
      </c>
    </row>
    <row r="51" spans="8:14" x14ac:dyDescent="0.25">
      <c r="H51" s="18">
        <f t="shared" si="1"/>
        <v>15.079644737231007</v>
      </c>
      <c r="I51" s="5">
        <v>0</v>
      </c>
      <c r="J51" s="5" t="s">
        <v>6</v>
      </c>
      <c r="K51" s="5">
        <v>0</v>
      </c>
      <c r="L51" s="5" t="s">
        <v>6</v>
      </c>
      <c r="M51" s="19">
        <f t="shared" si="0"/>
        <v>165</v>
      </c>
      <c r="N51" t="s">
        <v>6</v>
      </c>
    </row>
    <row r="52" spans="8:14" x14ac:dyDescent="0.25">
      <c r="H52" s="18">
        <f t="shared" si="1"/>
        <v>15.393804002589986</v>
      </c>
      <c r="I52" s="5">
        <v>0</v>
      </c>
      <c r="J52" s="5" t="s">
        <v>6</v>
      </c>
      <c r="K52" s="5">
        <v>0</v>
      </c>
      <c r="L52" s="5" t="s">
        <v>6</v>
      </c>
      <c r="M52" s="19">
        <f t="shared" si="0"/>
        <v>147</v>
      </c>
      <c r="N52" t="s">
        <v>6</v>
      </c>
    </row>
    <row r="53" spans="8:14" x14ac:dyDescent="0.25">
      <c r="H53" s="18">
        <f t="shared" si="1"/>
        <v>15.707963267948966</v>
      </c>
      <c r="I53" s="5">
        <v>0</v>
      </c>
      <c r="J53" s="5" t="s">
        <v>6</v>
      </c>
      <c r="K53" s="5">
        <v>0</v>
      </c>
      <c r="L53" s="5" t="s">
        <v>6</v>
      </c>
      <c r="M53" s="19">
        <f t="shared" si="0"/>
        <v>127</v>
      </c>
      <c r="N53" t="s">
        <v>6</v>
      </c>
    </row>
    <row r="54" spans="8:14" x14ac:dyDescent="0.25">
      <c r="H54" s="18">
        <f t="shared" si="1"/>
        <v>16.022122533307943</v>
      </c>
      <c r="I54" s="5">
        <v>0</v>
      </c>
      <c r="J54" s="5" t="s">
        <v>6</v>
      </c>
      <c r="K54" s="5">
        <v>0</v>
      </c>
      <c r="L54" s="5" t="s">
        <v>6</v>
      </c>
      <c r="M54" s="19">
        <f t="shared" si="0"/>
        <v>107</v>
      </c>
      <c r="N54" t="s">
        <v>6</v>
      </c>
    </row>
    <row r="55" spans="8:14" x14ac:dyDescent="0.25">
      <c r="H55" s="18">
        <f t="shared" si="1"/>
        <v>16.336281798666924</v>
      </c>
      <c r="I55" s="5">
        <v>0</v>
      </c>
      <c r="J55" s="5" t="s">
        <v>6</v>
      </c>
      <c r="K55" s="5">
        <v>0</v>
      </c>
      <c r="L55" s="5" t="s">
        <v>6</v>
      </c>
      <c r="M55" s="19">
        <f t="shared" si="0"/>
        <v>89</v>
      </c>
      <c r="N55" t="s">
        <v>6</v>
      </c>
    </row>
    <row r="56" spans="8:14" x14ac:dyDescent="0.25">
      <c r="H56" s="18">
        <f t="shared" si="1"/>
        <v>16.650441064025905</v>
      </c>
      <c r="I56" s="5">
        <v>0</v>
      </c>
      <c r="J56" s="5" t="s">
        <v>6</v>
      </c>
      <c r="K56" s="5">
        <v>0</v>
      </c>
      <c r="L56" s="5" t="s">
        <v>6</v>
      </c>
      <c r="M56" s="19">
        <f t="shared" si="0"/>
        <v>75</v>
      </c>
      <c r="N56" t="s">
        <v>6</v>
      </c>
    </row>
    <row r="57" spans="8:14" x14ac:dyDescent="0.25">
      <c r="H57" s="18">
        <f t="shared" si="1"/>
        <v>16.964600329384886</v>
      </c>
      <c r="I57" s="5">
        <v>0</v>
      </c>
      <c r="J57" s="5" t="s">
        <v>6</v>
      </c>
      <c r="K57" s="5">
        <v>0</v>
      </c>
      <c r="L57" s="5" t="s">
        <v>6</v>
      </c>
      <c r="M57" s="19">
        <f t="shared" si="0"/>
        <v>66</v>
      </c>
      <c r="N57" t="s">
        <v>6</v>
      </c>
    </row>
    <row r="58" spans="8:14" x14ac:dyDescent="0.25">
      <c r="H58" s="18">
        <f t="shared" si="1"/>
        <v>17.278759594743867</v>
      </c>
      <c r="I58" s="5">
        <v>0</v>
      </c>
      <c r="J58" s="5" t="s">
        <v>6</v>
      </c>
      <c r="K58" s="5">
        <v>0</v>
      </c>
      <c r="L58" s="5" t="s">
        <v>6</v>
      </c>
      <c r="M58" s="19">
        <f t="shared" si="0"/>
        <v>63</v>
      </c>
      <c r="N58" t="s">
        <v>6</v>
      </c>
    </row>
    <row r="59" spans="8:14" x14ac:dyDescent="0.25">
      <c r="H59" s="18">
        <f t="shared" si="1"/>
        <v>17.592918860102849</v>
      </c>
      <c r="I59" s="5">
        <v>0</v>
      </c>
      <c r="J59" s="5" t="s">
        <v>6</v>
      </c>
      <c r="K59" s="5">
        <v>0</v>
      </c>
      <c r="L59" s="5" t="s">
        <v>6</v>
      </c>
      <c r="M59" s="19">
        <f t="shared" si="0"/>
        <v>66</v>
      </c>
      <c r="N59" t="s">
        <v>6</v>
      </c>
    </row>
    <row r="60" spans="8:14" x14ac:dyDescent="0.25">
      <c r="H60" s="18">
        <f t="shared" si="1"/>
        <v>17.90707812546183</v>
      </c>
      <c r="I60" s="5">
        <v>0</v>
      </c>
      <c r="J60" s="5" t="s">
        <v>6</v>
      </c>
      <c r="K60" s="5">
        <v>0</v>
      </c>
      <c r="L60" s="5" t="s">
        <v>6</v>
      </c>
      <c r="M60" s="19">
        <f t="shared" si="0"/>
        <v>75</v>
      </c>
      <c r="N60" t="s">
        <v>6</v>
      </c>
    </row>
    <row r="61" spans="8:14" x14ac:dyDescent="0.25">
      <c r="H61" s="18">
        <f t="shared" si="1"/>
        <v>18.221237390820811</v>
      </c>
      <c r="I61" s="5">
        <v>0</v>
      </c>
      <c r="J61" s="5" t="s">
        <v>6</v>
      </c>
      <c r="K61" s="5">
        <v>0</v>
      </c>
      <c r="L61" s="5" t="s">
        <v>6</v>
      </c>
      <c r="M61" s="19">
        <f t="shared" si="0"/>
        <v>89</v>
      </c>
      <c r="N61" t="s">
        <v>6</v>
      </c>
    </row>
    <row r="62" spans="8:14" x14ac:dyDescent="0.25">
      <c r="H62" s="18">
        <f t="shared" si="1"/>
        <v>18.535396656179792</v>
      </c>
      <c r="I62" s="5">
        <v>0</v>
      </c>
      <c r="J62" s="5" t="s">
        <v>6</v>
      </c>
      <c r="K62" s="5">
        <v>0</v>
      </c>
      <c r="L62" s="5" t="s">
        <v>6</v>
      </c>
      <c r="M62" s="19">
        <f t="shared" si="0"/>
        <v>107</v>
      </c>
      <c r="N62" t="s">
        <v>6</v>
      </c>
    </row>
    <row r="63" spans="8:14" x14ac:dyDescent="0.25">
      <c r="H63" s="18">
        <f t="shared" si="1"/>
        <v>18.849555921538773</v>
      </c>
      <c r="I63" s="5">
        <v>0</v>
      </c>
      <c r="J63" s="5" t="s">
        <v>6</v>
      </c>
      <c r="K63" s="5">
        <v>0</v>
      </c>
      <c r="L63" s="5" t="s">
        <v>6</v>
      </c>
      <c r="M63" s="19">
        <f t="shared" si="0"/>
        <v>127</v>
      </c>
      <c r="N63" t="s">
        <v>6</v>
      </c>
    </row>
    <row r="64" spans="8:14" x14ac:dyDescent="0.25">
      <c r="H64" s="18">
        <f t="shared" si="1"/>
        <v>19.163715186897754</v>
      </c>
      <c r="I64" s="5">
        <v>0</v>
      </c>
      <c r="J64" s="5" t="s">
        <v>6</v>
      </c>
      <c r="K64" s="5">
        <v>0</v>
      </c>
      <c r="L64" s="5" t="s">
        <v>6</v>
      </c>
      <c r="M64" s="19">
        <f t="shared" si="0"/>
        <v>147</v>
      </c>
      <c r="N64" t="s">
        <v>6</v>
      </c>
    </row>
    <row r="65" spans="8:14" x14ac:dyDescent="0.25">
      <c r="H65" s="18">
        <f t="shared" si="1"/>
        <v>19.477874452256735</v>
      </c>
      <c r="I65" s="5">
        <v>0</v>
      </c>
      <c r="J65" s="5" t="s">
        <v>6</v>
      </c>
      <c r="K65" s="5">
        <v>0</v>
      </c>
      <c r="L65" s="5" t="s">
        <v>6</v>
      </c>
      <c r="M65" s="19">
        <f t="shared" si="0"/>
        <v>165</v>
      </c>
      <c r="N65" t="s">
        <v>6</v>
      </c>
    </row>
    <row r="66" spans="8:14" x14ac:dyDescent="0.25">
      <c r="H66" s="18">
        <f t="shared" si="1"/>
        <v>19.792033717615716</v>
      </c>
      <c r="I66" s="5">
        <v>0</v>
      </c>
      <c r="J66" s="5" t="s">
        <v>6</v>
      </c>
      <c r="K66" s="5">
        <v>0</v>
      </c>
      <c r="L66" s="5" t="s">
        <v>6</v>
      </c>
      <c r="M66" s="19">
        <f t="shared" si="0"/>
        <v>179</v>
      </c>
      <c r="N66" t="s">
        <v>6</v>
      </c>
    </row>
    <row r="67" spans="8:14" x14ac:dyDescent="0.25">
      <c r="H67" s="18">
        <f t="shared" si="1"/>
        <v>20.106192982974697</v>
      </c>
      <c r="I67" s="5">
        <v>0</v>
      </c>
      <c r="J67" s="5" t="s">
        <v>6</v>
      </c>
      <c r="K67" s="5">
        <v>0</v>
      </c>
      <c r="L67" s="5" t="s">
        <v>6</v>
      </c>
      <c r="M67" s="19">
        <f t="shared" si="0"/>
        <v>188</v>
      </c>
      <c r="N67" t="s">
        <v>6</v>
      </c>
    </row>
    <row r="68" spans="8:14" x14ac:dyDescent="0.25">
      <c r="H68" s="18">
        <f t="shared" si="1"/>
        <v>20.420352248333678</v>
      </c>
      <c r="I68" s="5">
        <v>0</v>
      </c>
      <c r="J68" s="5" t="s">
        <v>6</v>
      </c>
      <c r="K68" s="5">
        <v>0</v>
      </c>
      <c r="L68" s="5" t="s">
        <v>6</v>
      </c>
      <c r="M68" s="19">
        <f t="shared" si="0"/>
        <v>191</v>
      </c>
      <c r="N68" t="s">
        <v>6</v>
      </c>
    </row>
    <row r="69" spans="8:14" x14ac:dyDescent="0.25">
      <c r="H69" s="18">
        <f t="shared" si="1"/>
        <v>20.734511513692659</v>
      </c>
      <c r="I69" s="5">
        <v>0</v>
      </c>
      <c r="J69" s="5" t="s">
        <v>6</v>
      </c>
      <c r="K69" s="5">
        <v>0</v>
      </c>
      <c r="L69" s="5" t="s">
        <v>6</v>
      </c>
      <c r="M69" s="19">
        <f t="shared" ref="M69:M132" si="10">ROUND(SIN(H69)*64+127,0)</f>
        <v>188</v>
      </c>
      <c r="N69" t="s">
        <v>6</v>
      </c>
    </row>
    <row r="70" spans="8:14" x14ac:dyDescent="0.25">
      <c r="H70" s="18">
        <f t="shared" ref="H70:H133" si="11">H69+$M$2</f>
        <v>21.048670779051641</v>
      </c>
      <c r="I70" s="5">
        <v>0</v>
      </c>
      <c r="J70" s="5" t="s">
        <v>6</v>
      </c>
      <c r="K70" s="5">
        <v>0</v>
      </c>
      <c r="L70" s="5" t="s">
        <v>6</v>
      </c>
      <c r="M70" s="19">
        <f t="shared" si="10"/>
        <v>179</v>
      </c>
      <c r="N70" t="s">
        <v>6</v>
      </c>
    </row>
    <row r="71" spans="8:14" x14ac:dyDescent="0.25">
      <c r="H71" s="18">
        <f t="shared" si="11"/>
        <v>21.362830044410622</v>
      </c>
      <c r="I71" s="5">
        <v>0</v>
      </c>
      <c r="J71" s="5" t="s">
        <v>6</v>
      </c>
      <c r="K71" s="5">
        <v>0</v>
      </c>
      <c r="L71" s="5" t="s">
        <v>6</v>
      </c>
      <c r="M71" s="19">
        <f t="shared" si="10"/>
        <v>165</v>
      </c>
      <c r="N71" t="s">
        <v>6</v>
      </c>
    </row>
    <row r="72" spans="8:14" x14ac:dyDescent="0.25">
      <c r="H72" s="18">
        <f t="shared" si="11"/>
        <v>21.676989309769603</v>
      </c>
      <c r="I72" s="5">
        <v>0</v>
      </c>
      <c r="J72" s="5" t="s">
        <v>6</v>
      </c>
      <c r="K72" s="5">
        <v>0</v>
      </c>
      <c r="L72" s="5" t="s">
        <v>6</v>
      </c>
      <c r="M72" s="19">
        <f t="shared" si="10"/>
        <v>147</v>
      </c>
      <c r="N72" t="s">
        <v>6</v>
      </c>
    </row>
    <row r="73" spans="8:14" x14ac:dyDescent="0.25">
      <c r="H73" s="18">
        <f t="shared" si="11"/>
        <v>21.991148575128584</v>
      </c>
      <c r="I73" s="5">
        <v>0</v>
      </c>
      <c r="J73" s="5" t="s">
        <v>6</v>
      </c>
      <c r="K73" s="5">
        <v>0</v>
      </c>
      <c r="L73" s="5" t="s">
        <v>6</v>
      </c>
      <c r="M73" s="19">
        <f t="shared" si="10"/>
        <v>127</v>
      </c>
      <c r="N73" t="s">
        <v>6</v>
      </c>
    </row>
    <row r="74" spans="8:14" x14ac:dyDescent="0.25">
      <c r="H74" s="18">
        <f t="shared" si="11"/>
        <v>22.305307840487565</v>
      </c>
      <c r="I74" s="5">
        <v>0</v>
      </c>
      <c r="J74" s="5" t="s">
        <v>6</v>
      </c>
      <c r="K74" s="5">
        <v>0</v>
      </c>
      <c r="L74" s="5" t="s">
        <v>6</v>
      </c>
      <c r="M74" s="19">
        <f t="shared" si="10"/>
        <v>107</v>
      </c>
      <c r="N74" t="s">
        <v>6</v>
      </c>
    </row>
    <row r="75" spans="8:14" x14ac:dyDescent="0.25">
      <c r="H75" s="18">
        <f t="shared" si="11"/>
        <v>22.619467105846546</v>
      </c>
      <c r="I75" s="5">
        <v>0</v>
      </c>
      <c r="J75" s="5" t="s">
        <v>6</v>
      </c>
      <c r="K75" s="5">
        <v>0</v>
      </c>
      <c r="L75" s="5" t="s">
        <v>6</v>
      </c>
      <c r="M75" s="19">
        <f t="shared" si="10"/>
        <v>89</v>
      </c>
      <c r="N75" t="s">
        <v>6</v>
      </c>
    </row>
    <row r="76" spans="8:14" x14ac:dyDescent="0.25">
      <c r="H76" s="18">
        <f t="shared" si="11"/>
        <v>22.933626371205527</v>
      </c>
      <c r="I76" s="5">
        <v>0</v>
      </c>
      <c r="J76" s="5" t="s">
        <v>6</v>
      </c>
      <c r="K76" s="5">
        <v>0</v>
      </c>
      <c r="L76" s="5" t="s">
        <v>6</v>
      </c>
      <c r="M76" s="19">
        <f t="shared" si="10"/>
        <v>75</v>
      </c>
      <c r="N76" t="s">
        <v>6</v>
      </c>
    </row>
    <row r="77" spans="8:14" x14ac:dyDescent="0.25">
      <c r="H77" s="18">
        <f t="shared" si="11"/>
        <v>23.247785636564508</v>
      </c>
      <c r="I77" s="5">
        <v>0</v>
      </c>
      <c r="J77" s="5" t="s">
        <v>6</v>
      </c>
      <c r="K77" s="5">
        <v>0</v>
      </c>
      <c r="L77" s="5" t="s">
        <v>6</v>
      </c>
      <c r="M77" s="19">
        <f t="shared" si="10"/>
        <v>66</v>
      </c>
      <c r="N77" t="s">
        <v>6</v>
      </c>
    </row>
    <row r="78" spans="8:14" x14ac:dyDescent="0.25">
      <c r="H78" s="18">
        <f t="shared" si="11"/>
        <v>23.561944901923489</v>
      </c>
      <c r="I78" s="5">
        <v>0</v>
      </c>
      <c r="J78" s="5" t="s">
        <v>6</v>
      </c>
      <c r="K78" s="5">
        <v>0</v>
      </c>
      <c r="L78" s="5" t="s">
        <v>6</v>
      </c>
      <c r="M78" s="19">
        <f t="shared" si="10"/>
        <v>63</v>
      </c>
      <c r="N78" t="s">
        <v>6</v>
      </c>
    </row>
    <row r="79" spans="8:14" x14ac:dyDescent="0.25">
      <c r="H79" s="18">
        <f t="shared" si="11"/>
        <v>23.87610416728247</v>
      </c>
      <c r="I79" s="5">
        <v>0</v>
      </c>
      <c r="J79" s="5" t="s">
        <v>6</v>
      </c>
      <c r="K79" s="5">
        <v>0</v>
      </c>
      <c r="L79" s="5" t="s">
        <v>6</v>
      </c>
      <c r="M79" s="19">
        <f t="shared" si="10"/>
        <v>66</v>
      </c>
      <c r="N79" t="s">
        <v>6</v>
      </c>
    </row>
    <row r="80" spans="8:14" x14ac:dyDescent="0.25">
      <c r="H80" s="18">
        <f t="shared" si="11"/>
        <v>24.190263432641451</v>
      </c>
      <c r="I80" s="5">
        <v>0</v>
      </c>
      <c r="J80" s="5" t="s">
        <v>6</v>
      </c>
      <c r="K80" s="5">
        <v>0</v>
      </c>
      <c r="L80" s="5" t="s">
        <v>6</v>
      </c>
      <c r="M80" s="19">
        <f t="shared" si="10"/>
        <v>75</v>
      </c>
      <c r="N80" t="s">
        <v>6</v>
      </c>
    </row>
    <row r="81" spans="8:14" x14ac:dyDescent="0.25">
      <c r="H81" s="18">
        <f t="shared" si="11"/>
        <v>24.504422698000432</v>
      </c>
      <c r="I81" s="5">
        <v>0</v>
      </c>
      <c r="J81" s="5" t="s">
        <v>6</v>
      </c>
      <c r="K81" s="5">
        <v>0</v>
      </c>
      <c r="L81" s="5" t="s">
        <v>6</v>
      </c>
      <c r="M81" s="19">
        <f t="shared" si="10"/>
        <v>89</v>
      </c>
      <c r="N81" t="s">
        <v>6</v>
      </c>
    </row>
    <row r="82" spans="8:14" x14ac:dyDescent="0.25">
      <c r="H82" s="18">
        <f t="shared" si="11"/>
        <v>24.818581963359414</v>
      </c>
      <c r="I82" s="5">
        <v>0</v>
      </c>
      <c r="J82" s="5" t="s">
        <v>6</v>
      </c>
      <c r="K82" s="5">
        <v>0</v>
      </c>
      <c r="L82" s="5" t="s">
        <v>6</v>
      </c>
      <c r="M82" s="19">
        <f t="shared" si="10"/>
        <v>107</v>
      </c>
      <c r="N82" t="s">
        <v>6</v>
      </c>
    </row>
    <row r="83" spans="8:14" x14ac:dyDescent="0.25">
      <c r="H83" s="18">
        <f t="shared" si="11"/>
        <v>25.132741228718395</v>
      </c>
      <c r="I83" s="5">
        <v>0</v>
      </c>
      <c r="J83" s="5" t="s">
        <v>6</v>
      </c>
      <c r="K83" s="5">
        <v>0</v>
      </c>
      <c r="L83" s="5" t="s">
        <v>6</v>
      </c>
      <c r="M83" s="19">
        <f t="shared" si="10"/>
        <v>127</v>
      </c>
      <c r="N83" t="s">
        <v>6</v>
      </c>
    </row>
    <row r="84" spans="8:14" x14ac:dyDescent="0.25">
      <c r="H84" s="18">
        <f t="shared" si="11"/>
        <v>25.446900494077376</v>
      </c>
      <c r="I84" s="5">
        <v>0</v>
      </c>
      <c r="J84" s="5" t="s">
        <v>6</v>
      </c>
      <c r="K84" s="5">
        <v>0</v>
      </c>
      <c r="L84" s="5" t="s">
        <v>6</v>
      </c>
      <c r="M84" s="19">
        <f t="shared" si="10"/>
        <v>147</v>
      </c>
      <c r="N84" t="s">
        <v>6</v>
      </c>
    </row>
    <row r="85" spans="8:14" x14ac:dyDescent="0.25">
      <c r="H85" s="18">
        <f t="shared" si="11"/>
        <v>25.761059759436357</v>
      </c>
      <c r="I85" s="5">
        <v>0</v>
      </c>
      <c r="J85" s="5" t="s">
        <v>6</v>
      </c>
      <c r="K85" s="5">
        <v>0</v>
      </c>
      <c r="L85" s="5" t="s">
        <v>6</v>
      </c>
      <c r="M85" s="19">
        <f t="shared" si="10"/>
        <v>165</v>
      </c>
      <c r="N85" t="s">
        <v>6</v>
      </c>
    </row>
    <row r="86" spans="8:14" x14ac:dyDescent="0.25">
      <c r="H86" s="18">
        <f t="shared" si="11"/>
        <v>26.075219024795338</v>
      </c>
      <c r="I86" s="5">
        <v>0</v>
      </c>
      <c r="J86" s="5" t="s">
        <v>6</v>
      </c>
      <c r="K86" s="5">
        <v>0</v>
      </c>
      <c r="L86" s="5" t="s">
        <v>6</v>
      </c>
      <c r="M86" s="19">
        <f t="shared" si="10"/>
        <v>179</v>
      </c>
      <c r="N86" t="s">
        <v>6</v>
      </c>
    </row>
    <row r="87" spans="8:14" x14ac:dyDescent="0.25">
      <c r="H87" s="18">
        <f t="shared" si="11"/>
        <v>26.389378290154319</v>
      </c>
      <c r="I87" s="5">
        <v>0</v>
      </c>
      <c r="J87" s="5" t="s">
        <v>6</v>
      </c>
      <c r="K87" s="5">
        <v>0</v>
      </c>
      <c r="L87" s="5" t="s">
        <v>6</v>
      </c>
      <c r="M87" s="19">
        <f t="shared" si="10"/>
        <v>188</v>
      </c>
      <c r="N87" t="s">
        <v>6</v>
      </c>
    </row>
    <row r="88" spans="8:14" x14ac:dyDescent="0.25">
      <c r="H88" s="18">
        <f t="shared" si="11"/>
        <v>26.7035375555133</v>
      </c>
      <c r="I88" s="5">
        <v>0</v>
      </c>
      <c r="J88" s="5" t="s">
        <v>6</v>
      </c>
      <c r="K88" s="5">
        <v>0</v>
      </c>
      <c r="L88" s="5" t="s">
        <v>6</v>
      </c>
      <c r="M88" s="19">
        <f t="shared" si="10"/>
        <v>191</v>
      </c>
      <c r="N88" t="s">
        <v>6</v>
      </c>
    </row>
    <row r="89" spans="8:14" x14ac:dyDescent="0.25">
      <c r="H89" s="18">
        <f t="shared" si="11"/>
        <v>27.017696820872281</v>
      </c>
      <c r="I89" s="5">
        <v>0</v>
      </c>
      <c r="J89" s="5" t="s">
        <v>6</v>
      </c>
      <c r="K89" s="5">
        <v>0</v>
      </c>
      <c r="L89" s="5" t="s">
        <v>6</v>
      </c>
      <c r="M89" s="19">
        <f t="shared" si="10"/>
        <v>188</v>
      </c>
      <c r="N89" t="s">
        <v>6</v>
      </c>
    </row>
    <row r="90" spans="8:14" x14ac:dyDescent="0.25">
      <c r="H90" s="18">
        <f t="shared" si="11"/>
        <v>27.331856086231262</v>
      </c>
      <c r="I90" s="5">
        <v>0</v>
      </c>
      <c r="J90" s="5" t="s">
        <v>6</v>
      </c>
      <c r="K90" s="5">
        <v>0</v>
      </c>
      <c r="L90" s="5" t="s">
        <v>6</v>
      </c>
      <c r="M90" s="19">
        <f t="shared" si="10"/>
        <v>179</v>
      </c>
      <c r="N90" t="s">
        <v>6</v>
      </c>
    </row>
    <row r="91" spans="8:14" x14ac:dyDescent="0.25">
      <c r="H91" s="18">
        <f t="shared" si="11"/>
        <v>27.646015351590243</v>
      </c>
      <c r="I91" s="5">
        <v>0</v>
      </c>
      <c r="J91" s="5" t="s">
        <v>6</v>
      </c>
      <c r="K91" s="5">
        <v>0</v>
      </c>
      <c r="L91" s="5" t="s">
        <v>6</v>
      </c>
      <c r="M91" s="19">
        <f t="shared" si="10"/>
        <v>165</v>
      </c>
      <c r="N91" t="s">
        <v>6</v>
      </c>
    </row>
    <row r="92" spans="8:14" x14ac:dyDescent="0.25">
      <c r="H92" s="18">
        <f t="shared" si="11"/>
        <v>27.960174616949224</v>
      </c>
      <c r="I92" s="5">
        <v>0</v>
      </c>
      <c r="J92" s="5" t="s">
        <v>6</v>
      </c>
      <c r="K92" s="5">
        <v>0</v>
      </c>
      <c r="L92" s="5" t="s">
        <v>6</v>
      </c>
      <c r="M92" s="19">
        <f t="shared" si="10"/>
        <v>147</v>
      </c>
      <c r="N92" t="s">
        <v>6</v>
      </c>
    </row>
    <row r="93" spans="8:14" x14ac:dyDescent="0.25">
      <c r="H93" s="18">
        <f t="shared" si="11"/>
        <v>28.274333882308206</v>
      </c>
      <c r="I93" s="5">
        <v>0</v>
      </c>
      <c r="J93" s="5" t="s">
        <v>6</v>
      </c>
      <c r="K93" s="5">
        <v>0</v>
      </c>
      <c r="L93" s="5" t="s">
        <v>6</v>
      </c>
      <c r="M93" s="19">
        <f t="shared" si="10"/>
        <v>127</v>
      </c>
      <c r="N93" t="s">
        <v>6</v>
      </c>
    </row>
    <row r="94" spans="8:14" x14ac:dyDescent="0.25">
      <c r="H94" s="18">
        <f t="shared" si="11"/>
        <v>28.588493147667187</v>
      </c>
      <c r="I94" s="5">
        <v>0</v>
      </c>
      <c r="J94" s="5" t="s">
        <v>6</v>
      </c>
      <c r="K94" s="5">
        <v>0</v>
      </c>
      <c r="L94" s="5" t="s">
        <v>6</v>
      </c>
      <c r="M94" s="19">
        <f t="shared" si="10"/>
        <v>107</v>
      </c>
      <c r="N94" t="s">
        <v>6</v>
      </c>
    </row>
    <row r="95" spans="8:14" x14ac:dyDescent="0.25">
      <c r="H95" s="18">
        <f t="shared" si="11"/>
        <v>28.902652413026168</v>
      </c>
      <c r="I95" s="5">
        <v>0</v>
      </c>
      <c r="J95" s="5" t="s">
        <v>6</v>
      </c>
      <c r="K95" s="5">
        <v>0</v>
      </c>
      <c r="L95" s="5" t="s">
        <v>6</v>
      </c>
      <c r="M95" s="19">
        <f t="shared" si="10"/>
        <v>89</v>
      </c>
      <c r="N95" t="s">
        <v>6</v>
      </c>
    </row>
    <row r="96" spans="8:14" x14ac:dyDescent="0.25">
      <c r="H96" s="18">
        <f t="shared" si="11"/>
        <v>29.216811678385149</v>
      </c>
      <c r="I96" s="5">
        <v>0</v>
      </c>
      <c r="J96" s="5" t="s">
        <v>6</v>
      </c>
      <c r="K96" s="5">
        <v>0</v>
      </c>
      <c r="L96" s="5" t="s">
        <v>6</v>
      </c>
      <c r="M96" s="19">
        <f t="shared" si="10"/>
        <v>75</v>
      </c>
      <c r="N96" t="s">
        <v>6</v>
      </c>
    </row>
    <row r="97" spans="8:14" x14ac:dyDescent="0.25">
      <c r="H97" s="18">
        <f t="shared" si="11"/>
        <v>29.53097094374413</v>
      </c>
      <c r="I97" s="5">
        <v>0</v>
      </c>
      <c r="J97" s="5" t="s">
        <v>6</v>
      </c>
      <c r="K97" s="5">
        <v>0</v>
      </c>
      <c r="L97" s="5" t="s">
        <v>6</v>
      </c>
      <c r="M97" s="19">
        <f t="shared" si="10"/>
        <v>66</v>
      </c>
      <c r="N97" t="s">
        <v>6</v>
      </c>
    </row>
    <row r="98" spans="8:14" x14ac:dyDescent="0.25">
      <c r="H98" s="18">
        <f t="shared" si="11"/>
        <v>29.845130209103111</v>
      </c>
      <c r="I98" s="5">
        <v>0</v>
      </c>
      <c r="J98" s="5" t="s">
        <v>6</v>
      </c>
      <c r="K98" s="5">
        <v>0</v>
      </c>
      <c r="L98" s="5" t="s">
        <v>6</v>
      </c>
      <c r="M98" s="19">
        <f t="shared" si="10"/>
        <v>63</v>
      </c>
      <c r="N98" t="s">
        <v>6</v>
      </c>
    </row>
    <row r="99" spans="8:14" x14ac:dyDescent="0.25">
      <c r="H99" s="18">
        <f t="shared" si="11"/>
        <v>30.159289474462092</v>
      </c>
      <c r="I99" s="5">
        <v>0</v>
      </c>
      <c r="J99" s="5" t="s">
        <v>6</v>
      </c>
      <c r="K99" s="5">
        <v>0</v>
      </c>
      <c r="L99" s="5" t="s">
        <v>6</v>
      </c>
      <c r="M99" s="19">
        <f t="shared" si="10"/>
        <v>66</v>
      </c>
      <c r="N99" t="s">
        <v>6</v>
      </c>
    </row>
    <row r="100" spans="8:14" x14ac:dyDescent="0.25">
      <c r="H100" s="18">
        <f t="shared" si="11"/>
        <v>30.473448739821073</v>
      </c>
      <c r="I100" s="5">
        <v>0</v>
      </c>
      <c r="J100" s="5" t="s">
        <v>6</v>
      </c>
      <c r="K100" s="5">
        <v>0</v>
      </c>
      <c r="L100" s="5" t="s">
        <v>6</v>
      </c>
      <c r="M100" s="19">
        <f t="shared" si="10"/>
        <v>75</v>
      </c>
      <c r="N100" t="s">
        <v>6</v>
      </c>
    </row>
    <row r="101" spans="8:14" x14ac:dyDescent="0.25">
      <c r="H101" s="18">
        <f t="shared" si="11"/>
        <v>30.787608005180054</v>
      </c>
      <c r="I101" s="5">
        <v>0</v>
      </c>
      <c r="J101" s="5" t="s">
        <v>6</v>
      </c>
      <c r="K101" s="5">
        <v>0</v>
      </c>
      <c r="L101" s="5" t="s">
        <v>6</v>
      </c>
      <c r="M101" s="19">
        <f t="shared" si="10"/>
        <v>89</v>
      </c>
      <c r="N101" t="s">
        <v>6</v>
      </c>
    </row>
    <row r="102" spans="8:14" x14ac:dyDescent="0.25">
      <c r="H102" s="18">
        <f t="shared" si="11"/>
        <v>31.101767270539035</v>
      </c>
      <c r="I102" s="5">
        <v>0</v>
      </c>
      <c r="J102" s="5" t="s">
        <v>6</v>
      </c>
      <c r="K102" s="5">
        <v>0</v>
      </c>
      <c r="L102" s="5" t="s">
        <v>6</v>
      </c>
      <c r="M102" s="19">
        <f t="shared" si="10"/>
        <v>107</v>
      </c>
      <c r="N102" t="s">
        <v>6</v>
      </c>
    </row>
    <row r="103" spans="8:14" x14ac:dyDescent="0.25">
      <c r="H103" s="18">
        <f t="shared" si="11"/>
        <v>31.415926535898016</v>
      </c>
      <c r="I103" s="5">
        <v>0</v>
      </c>
      <c r="J103" s="5" t="s">
        <v>6</v>
      </c>
      <c r="K103" s="5">
        <v>0</v>
      </c>
      <c r="L103" s="5" t="s">
        <v>6</v>
      </c>
      <c r="M103" s="19">
        <f t="shared" si="10"/>
        <v>127</v>
      </c>
      <c r="N103" t="s">
        <v>6</v>
      </c>
    </row>
    <row r="104" spans="8:14" x14ac:dyDescent="0.25">
      <c r="H104" s="18">
        <f t="shared" si="11"/>
        <v>31.730085801256998</v>
      </c>
      <c r="I104" s="5">
        <v>0</v>
      </c>
      <c r="J104" s="5" t="s">
        <v>6</v>
      </c>
      <c r="K104" s="5">
        <v>0</v>
      </c>
      <c r="L104" s="5" t="s">
        <v>6</v>
      </c>
      <c r="M104" s="19">
        <f t="shared" si="10"/>
        <v>147</v>
      </c>
      <c r="N104" t="s">
        <v>6</v>
      </c>
    </row>
    <row r="105" spans="8:14" x14ac:dyDescent="0.25">
      <c r="H105" s="18">
        <f t="shared" si="11"/>
        <v>32.044245066615979</v>
      </c>
      <c r="I105" s="5">
        <v>0</v>
      </c>
      <c r="J105" s="5" t="s">
        <v>6</v>
      </c>
      <c r="K105" s="5">
        <v>0</v>
      </c>
      <c r="L105" s="5" t="s">
        <v>6</v>
      </c>
      <c r="M105" s="19">
        <f t="shared" si="10"/>
        <v>165</v>
      </c>
      <c r="N105" t="s">
        <v>6</v>
      </c>
    </row>
    <row r="106" spans="8:14" x14ac:dyDescent="0.25">
      <c r="H106" s="18">
        <f t="shared" si="11"/>
        <v>32.35840433197496</v>
      </c>
      <c r="I106" s="5">
        <v>0</v>
      </c>
      <c r="J106" s="5" t="s">
        <v>6</v>
      </c>
      <c r="K106" s="5">
        <v>0</v>
      </c>
      <c r="L106" s="5" t="s">
        <v>6</v>
      </c>
      <c r="M106" s="19">
        <f t="shared" si="10"/>
        <v>179</v>
      </c>
      <c r="N106" t="s">
        <v>6</v>
      </c>
    </row>
    <row r="107" spans="8:14" x14ac:dyDescent="0.25">
      <c r="H107" s="18">
        <f t="shared" si="11"/>
        <v>32.672563597333941</v>
      </c>
      <c r="I107" s="5">
        <v>0</v>
      </c>
      <c r="J107" s="5" t="s">
        <v>6</v>
      </c>
      <c r="K107" s="5">
        <v>0</v>
      </c>
      <c r="L107" s="5" t="s">
        <v>6</v>
      </c>
      <c r="M107" s="19">
        <f t="shared" si="10"/>
        <v>188</v>
      </c>
      <c r="N107" t="s">
        <v>6</v>
      </c>
    </row>
    <row r="108" spans="8:14" x14ac:dyDescent="0.25">
      <c r="H108" s="18">
        <f t="shared" si="11"/>
        <v>32.986722862692922</v>
      </c>
      <c r="I108" s="5">
        <v>0</v>
      </c>
      <c r="J108" s="5" t="s">
        <v>6</v>
      </c>
      <c r="K108" s="5">
        <v>0</v>
      </c>
      <c r="L108" s="5" t="s">
        <v>6</v>
      </c>
      <c r="M108" s="19">
        <f t="shared" si="10"/>
        <v>191</v>
      </c>
      <c r="N108" t="s">
        <v>6</v>
      </c>
    </row>
    <row r="109" spans="8:14" x14ac:dyDescent="0.25">
      <c r="H109" s="18">
        <f t="shared" si="11"/>
        <v>33.300882128051903</v>
      </c>
      <c r="I109" s="5">
        <v>0</v>
      </c>
      <c r="J109" s="5" t="s">
        <v>6</v>
      </c>
      <c r="K109" s="5">
        <v>0</v>
      </c>
      <c r="L109" s="5" t="s">
        <v>6</v>
      </c>
      <c r="M109" s="19">
        <f t="shared" si="10"/>
        <v>188</v>
      </c>
      <c r="N109" t="s">
        <v>6</v>
      </c>
    </row>
    <row r="110" spans="8:14" x14ac:dyDescent="0.25">
      <c r="H110" s="18">
        <f t="shared" si="11"/>
        <v>33.615041393410884</v>
      </c>
      <c r="I110" s="5">
        <v>0</v>
      </c>
      <c r="J110" s="5" t="s">
        <v>6</v>
      </c>
      <c r="K110" s="5">
        <v>0</v>
      </c>
      <c r="L110" s="5" t="s">
        <v>6</v>
      </c>
      <c r="M110" s="19">
        <f t="shared" si="10"/>
        <v>179</v>
      </c>
      <c r="N110" t="s">
        <v>6</v>
      </c>
    </row>
    <row r="111" spans="8:14" x14ac:dyDescent="0.25">
      <c r="H111" s="18">
        <f t="shared" si="11"/>
        <v>33.929200658769865</v>
      </c>
      <c r="I111" s="5">
        <v>0</v>
      </c>
      <c r="J111" s="5" t="s">
        <v>6</v>
      </c>
      <c r="K111" s="5">
        <v>0</v>
      </c>
      <c r="L111" s="5" t="s">
        <v>6</v>
      </c>
      <c r="M111" s="19">
        <f t="shared" si="10"/>
        <v>165</v>
      </c>
      <c r="N111" t="s">
        <v>6</v>
      </c>
    </row>
    <row r="112" spans="8:14" x14ac:dyDescent="0.25">
      <c r="H112" s="18">
        <f t="shared" si="11"/>
        <v>34.243359924128846</v>
      </c>
      <c r="I112" s="5">
        <v>0</v>
      </c>
      <c r="J112" s="5" t="s">
        <v>6</v>
      </c>
      <c r="K112" s="5">
        <v>0</v>
      </c>
      <c r="L112" s="5" t="s">
        <v>6</v>
      </c>
      <c r="M112" s="19">
        <f t="shared" si="10"/>
        <v>147</v>
      </c>
      <c r="N112" t="s">
        <v>6</v>
      </c>
    </row>
    <row r="113" spans="8:14" x14ac:dyDescent="0.25">
      <c r="H113" s="18">
        <f t="shared" si="11"/>
        <v>34.557519189487827</v>
      </c>
      <c r="I113" s="5">
        <v>0</v>
      </c>
      <c r="J113" s="5" t="s">
        <v>6</v>
      </c>
      <c r="K113" s="5">
        <v>0</v>
      </c>
      <c r="L113" s="5" t="s">
        <v>6</v>
      </c>
      <c r="M113" s="19">
        <f t="shared" si="10"/>
        <v>127</v>
      </c>
      <c r="N113" t="s">
        <v>6</v>
      </c>
    </row>
    <row r="114" spans="8:14" x14ac:dyDescent="0.25">
      <c r="H114" s="18">
        <f t="shared" si="11"/>
        <v>34.871678454846808</v>
      </c>
      <c r="I114" s="5">
        <v>0</v>
      </c>
      <c r="J114" s="5" t="s">
        <v>6</v>
      </c>
      <c r="K114" s="5">
        <v>0</v>
      </c>
      <c r="L114" s="5" t="s">
        <v>6</v>
      </c>
      <c r="M114" s="19">
        <f t="shared" si="10"/>
        <v>107</v>
      </c>
      <c r="N114" t="s">
        <v>6</v>
      </c>
    </row>
    <row r="115" spans="8:14" x14ac:dyDescent="0.25">
      <c r="H115" s="18">
        <f t="shared" si="11"/>
        <v>35.185837720205789</v>
      </c>
      <c r="I115" s="5">
        <v>0</v>
      </c>
      <c r="J115" s="5" t="s">
        <v>6</v>
      </c>
      <c r="K115" s="5">
        <v>0</v>
      </c>
      <c r="L115" s="5" t="s">
        <v>6</v>
      </c>
      <c r="M115" s="19">
        <f t="shared" si="10"/>
        <v>89</v>
      </c>
      <c r="N115" t="s">
        <v>6</v>
      </c>
    </row>
    <row r="116" spans="8:14" x14ac:dyDescent="0.25">
      <c r="H116" s="18">
        <f t="shared" si="11"/>
        <v>35.499996985564771</v>
      </c>
      <c r="I116" s="5">
        <v>0</v>
      </c>
      <c r="J116" s="5" t="s">
        <v>6</v>
      </c>
      <c r="K116" s="5">
        <v>0</v>
      </c>
      <c r="L116" s="5" t="s">
        <v>6</v>
      </c>
      <c r="M116" s="19">
        <f t="shared" si="10"/>
        <v>75</v>
      </c>
      <c r="N116" t="s">
        <v>6</v>
      </c>
    </row>
    <row r="117" spans="8:14" x14ac:dyDescent="0.25">
      <c r="H117" s="18">
        <f t="shared" si="11"/>
        <v>35.814156250923752</v>
      </c>
      <c r="I117" s="5">
        <v>0</v>
      </c>
      <c r="J117" s="5" t="s">
        <v>6</v>
      </c>
      <c r="K117" s="5">
        <v>0</v>
      </c>
      <c r="L117" s="5" t="s">
        <v>6</v>
      </c>
      <c r="M117" s="19">
        <f t="shared" si="10"/>
        <v>66</v>
      </c>
      <c r="N117" t="s">
        <v>6</v>
      </c>
    </row>
    <row r="118" spans="8:14" x14ac:dyDescent="0.25">
      <c r="H118" s="18">
        <f t="shared" si="11"/>
        <v>36.128315516282733</v>
      </c>
      <c r="I118" s="5">
        <v>0</v>
      </c>
      <c r="J118" s="5" t="s">
        <v>6</v>
      </c>
      <c r="K118" s="5">
        <v>0</v>
      </c>
      <c r="L118" s="5" t="s">
        <v>6</v>
      </c>
      <c r="M118" s="19">
        <f t="shared" si="10"/>
        <v>63</v>
      </c>
      <c r="N118" t="s">
        <v>6</v>
      </c>
    </row>
    <row r="119" spans="8:14" x14ac:dyDescent="0.25">
      <c r="H119" s="18">
        <f t="shared" si="11"/>
        <v>36.442474781641714</v>
      </c>
      <c r="I119" s="5">
        <v>0</v>
      </c>
      <c r="J119" s="5" t="s">
        <v>6</v>
      </c>
      <c r="K119" s="5">
        <v>0</v>
      </c>
      <c r="L119" s="5" t="s">
        <v>6</v>
      </c>
      <c r="M119" s="19">
        <f t="shared" si="10"/>
        <v>66</v>
      </c>
      <c r="N119" t="s">
        <v>6</v>
      </c>
    </row>
    <row r="120" spans="8:14" x14ac:dyDescent="0.25">
      <c r="H120" s="18">
        <f t="shared" si="11"/>
        <v>36.756634047000695</v>
      </c>
      <c r="I120" s="5">
        <v>0</v>
      </c>
      <c r="J120" s="5" t="s">
        <v>6</v>
      </c>
      <c r="K120" s="5">
        <v>0</v>
      </c>
      <c r="L120" s="5" t="s">
        <v>6</v>
      </c>
      <c r="M120" s="19">
        <f t="shared" si="10"/>
        <v>75</v>
      </c>
      <c r="N120" t="s">
        <v>6</v>
      </c>
    </row>
    <row r="121" spans="8:14" x14ac:dyDescent="0.25">
      <c r="H121" s="18">
        <f t="shared" si="11"/>
        <v>37.070793312359676</v>
      </c>
      <c r="I121" s="5">
        <v>0</v>
      </c>
      <c r="J121" s="5" t="s">
        <v>6</v>
      </c>
      <c r="K121" s="5">
        <v>0</v>
      </c>
      <c r="L121" s="5" t="s">
        <v>6</v>
      </c>
      <c r="M121" s="19">
        <f t="shared" si="10"/>
        <v>89</v>
      </c>
      <c r="N121" t="s">
        <v>6</v>
      </c>
    </row>
    <row r="122" spans="8:14" x14ac:dyDescent="0.25">
      <c r="H122" s="18">
        <f t="shared" si="11"/>
        <v>37.384952577718657</v>
      </c>
      <c r="I122" s="5">
        <v>0</v>
      </c>
      <c r="J122" s="5" t="s">
        <v>6</v>
      </c>
      <c r="K122" s="5">
        <v>0</v>
      </c>
      <c r="L122" s="5" t="s">
        <v>6</v>
      </c>
      <c r="M122" s="19">
        <f t="shared" si="10"/>
        <v>107</v>
      </c>
      <c r="N122" t="s">
        <v>6</v>
      </c>
    </row>
    <row r="123" spans="8:14" x14ac:dyDescent="0.25">
      <c r="H123" s="18">
        <f t="shared" si="11"/>
        <v>37.699111843077638</v>
      </c>
      <c r="I123" s="5">
        <v>0</v>
      </c>
      <c r="J123" s="5" t="s">
        <v>6</v>
      </c>
      <c r="K123" s="5">
        <v>0</v>
      </c>
      <c r="L123" s="5" t="s">
        <v>6</v>
      </c>
      <c r="M123" s="19">
        <f t="shared" si="10"/>
        <v>127</v>
      </c>
      <c r="N123" t="s">
        <v>6</v>
      </c>
    </row>
    <row r="124" spans="8:14" x14ac:dyDescent="0.25">
      <c r="H124" s="18">
        <f t="shared" si="11"/>
        <v>38.013271108436619</v>
      </c>
      <c r="I124" s="5">
        <v>0</v>
      </c>
      <c r="J124" s="5" t="s">
        <v>6</v>
      </c>
      <c r="K124" s="5">
        <v>0</v>
      </c>
      <c r="L124" s="5" t="s">
        <v>6</v>
      </c>
      <c r="M124" s="19">
        <f t="shared" si="10"/>
        <v>147</v>
      </c>
      <c r="N124" t="s">
        <v>6</v>
      </c>
    </row>
    <row r="125" spans="8:14" x14ac:dyDescent="0.25">
      <c r="H125" s="18">
        <f t="shared" si="11"/>
        <v>38.3274303737956</v>
      </c>
      <c r="I125" s="5">
        <v>0</v>
      </c>
      <c r="J125" s="5" t="s">
        <v>6</v>
      </c>
      <c r="K125" s="5">
        <v>0</v>
      </c>
      <c r="L125" s="5" t="s">
        <v>6</v>
      </c>
      <c r="M125" s="19">
        <f t="shared" si="10"/>
        <v>165</v>
      </c>
      <c r="N125" t="s">
        <v>6</v>
      </c>
    </row>
    <row r="126" spans="8:14" x14ac:dyDescent="0.25">
      <c r="H126" s="18">
        <f t="shared" si="11"/>
        <v>38.641589639154581</v>
      </c>
      <c r="I126" s="5">
        <v>0</v>
      </c>
      <c r="J126" s="5" t="s">
        <v>6</v>
      </c>
      <c r="K126" s="5">
        <v>0</v>
      </c>
      <c r="L126" s="5" t="s">
        <v>6</v>
      </c>
      <c r="M126" s="19">
        <f t="shared" si="10"/>
        <v>179</v>
      </c>
      <c r="N126" t="s">
        <v>6</v>
      </c>
    </row>
    <row r="127" spans="8:14" x14ac:dyDescent="0.25">
      <c r="H127" s="18">
        <f t="shared" si="11"/>
        <v>38.955748904513563</v>
      </c>
      <c r="I127" s="5">
        <v>0</v>
      </c>
      <c r="J127" s="5" t="s">
        <v>6</v>
      </c>
      <c r="K127" s="5">
        <v>0</v>
      </c>
      <c r="L127" s="5" t="s">
        <v>6</v>
      </c>
      <c r="M127" s="19">
        <f t="shared" si="10"/>
        <v>188</v>
      </c>
      <c r="N127" t="s">
        <v>6</v>
      </c>
    </row>
    <row r="128" spans="8:14" x14ac:dyDescent="0.25">
      <c r="H128" s="18">
        <f t="shared" si="11"/>
        <v>39.269908169872544</v>
      </c>
      <c r="I128" s="5">
        <v>0</v>
      </c>
      <c r="J128" s="5" t="s">
        <v>6</v>
      </c>
      <c r="K128" s="5">
        <v>0</v>
      </c>
      <c r="L128" s="5" t="s">
        <v>6</v>
      </c>
      <c r="M128" s="19">
        <f t="shared" si="10"/>
        <v>191</v>
      </c>
      <c r="N128" t="s">
        <v>6</v>
      </c>
    </row>
    <row r="129" spans="8:14" x14ac:dyDescent="0.25">
      <c r="H129" s="18">
        <f t="shared" si="11"/>
        <v>39.584067435231525</v>
      </c>
      <c r="I129" s="5">
        <v>0</v>
      </c>
      <c r="J129" s="5" t="s">
        <v>6</v>
      </c>
      <c r="K129" s="5">
        <v>0</v>
      </c>
      <c r="L129" s="5" t="s">
        <v>6</v>
      </c>
      <c r="M129" s="19">
        <f t="shared" si="10"/>
        <v>188</v>
      </c>
      <c r="N129" t="s">
        <v>6</v>
      </c>
    </row>
    <row r="130" spans="8:14" x14ac:dyDescent="0.25">
      <c r="H130" s="18">
        <f t="shared" si="11"/>
        <v>39.898226700590506</v>
      </c>
      <c r="I130" s="5">
        <v>0</v>
      </c>
      <c r="J130" s="5" t="s">
        <v>6</v>
      </c>
      <c r="K130" s="5">
        <v>0</v>
      </c>
      <c r="L130" s="5" t="s">
        <v>6</v>
      </c>
      <c r="M130" s="19">
        <f t="shared" si="10"/>
        <v>179</v>
      </c>
      <c r="N130" t="s">
        <v>6</v>
      </c>
    </row>
    <row r="131" spans="8:14" x14ac:dyDescent="0.25">
      <c r="H131" s="18">
        <f t="shared" si="11"/>
        <v>40.212385965949487</v>
      </c>
      <c r="I131" s="5">
        <v>0</v>
      </c>
      <c r="J131" s="5" t="s">
        <v>6</v>
      </c>
      <c r="K131" s="5">
        <v>0</v>
      </c>
      <c r="L131" s="5" t="s">
        <v>6</v>
      </c>
      <c r="M131" s="19">
        <f t="shared" si="10"/>
        <v>165</v>
      </c>
      <c r="N131" t="s">
        <v>6</v>
      </c>
    </row>
    <row r="132" spans="8:14" x14ac:dyDescent="0.25">
      <c r="H132" s="18">
        <f t="shared" si="11"/>
        <v>40.526545231308468</v>
      </c>
      <c r="I132" s="5">
        <v>0</v>
      </c>
      <c r="J132" s="5" t="s">
        <v>6</v>
      </c>
      <c r="K132" s="5">
        <v>0</v>
      </c>
      <c r="L132" s="5" t="s">
        <v>6</v>
      </c>
      <c r="M132" s="19">
        <f t="shared" si="10"/>
        <v>147</v>
      </c>
      <c r="N132" t="s">
        <v>6</v>
      </c>
    </row>
    <row r="133" spans="8:14" x14ac:dyDescent="0.25">
      <c r="H133" s="18">
        <f t="shared" si="11"/>
        <v>40.840704496667449</v>
      </c>
      <c r="I133" s="5">
        <v>0</v>
      </c>
      <c r="J133" s="5" t="s">
        <v>6</v>
      </c>
      <c r="K133" s="5">
        <v>0</v>
      </c>
      <c r="L133" s="5" t="s">
        <v>6</v>
      </c>
      <c r="M133" s="19">
        <f t="shared" ref="M133:M196" si="12">ROUND(SIN(H133)*64+127,0)</f>
        <v>127</v>
      </c>
      <c r="N133" t="s">
        <v>6</v>
      </c>
    </row>
    <row r="134" spans="8:14" x14ac:dyDescent="0.25">
      <c r="H134" s="18">
        <f t="shared" ref="H134:H197" si="13">H133+$M$2</f>
        <v>41.15486376202643</v>
      </c>
      <c r="I134" s="5">
        <v>0</v>
      </c>
      <c r="J134" s="5" t="s">
        <v>6</v>
      </c>
      <c r="K134" s="5">
        <v>0</v>
      </c>
      <c r="L134" s="5" t="s">
        <v>6</v>
      </c>
      <c r="M134" s="19">
        <f t="shared" si="12"/>
        <v>107</v>
      </c>
      <c r="N134" t="s">
        <v>6</v>
      </c>
    </row>
    <row r="135" spans="8:14" x14ac:dyDescent="0.25">
      <c r="H135" s="18">
        <f t="shared" si="13"/>
        <v>41.469023027385411</v>
      </c>
      <c r="I135" s="5">
        <v>0</v>
      </c>
      <c r="J135" s="5" t="s">
        <v>6</v>
      </c>
      <c r="K135" s="5">
        <v>0</v>
      </c>
      <c r="L135" s="5" t="s">
        <v>6</v>
      </c>
      <c r="M135" s="19">
        <f t="shared" si="12"/>
        <v>89</v>
      </c>
      <c r="N135" t="s">
        <v>6</v>
      </c>
    </row>
    <row r="136" spans="8:14" x14ac:dyDescent="0.25">
      <c r="H136" s="18">
        <f t="shared" si="13"/>
        <v>41.783182292744392</v>
      </c>
      <c r="I136" s="5">
        <v>0</v>
      </c>
      <c r="J136" s="5" t="s">
        <v>6</v>
      </c>
      <c r="K136" s="5">
        <v>0</v>
      </c>
      <c r="L136" s="5" t="s">
        <v>6</v>
      </c>
      <c r="M136" s="19">
        <f t="shared" si="12"/>
        <v>75</v>
      </c>
      <c r="N136" t="s">
        <v>6</v>
      </c>
    </row>
    <row r="137" spans="8:14" x14ac:dyDescent="0.25">
      <c r="H137" s="18">
        <f t="shared" si="13"/>
        <v>42.097341558103373</v>
      </c>
      <c r="I137" s="5">
        <v>0</v>
      </c>
      <c r="J137" s="5" t="s">
        <v>6</v>
      </c>
      <c r="K137" s="5">
        <v>0</v>
      </c>
      <c r="L137" s="5" t="s">
        <v>6</v>
      </c>
      <c r="M137" s="19">
        <f t="shared" si="12"/>
        <v>66</v>
      </c>
      <c r="N137" t="s">
        <v>6</v>
      </c>
    </row>
    <row r="138" spans="8:14" x14ac:dyDescent="0.25">
      <c r="H138" s="18">
        <f t="shared" si="13"/>
        <v>42.411500823462355</v>
      </c>
      <c r="I138" s="5">
        <v>0</v>
      </c>
      <c r="J138" s="5" t="s">
        <v>6</v>
      </c>
      <c r="K138" s="5">
        <v>0</v>
      </c>
      <c r="L138" s="5" t="s">
        <v>6</v>
      </c>
      <c r="M138" s="19">
        <f t="shared" si="12"/>
        <v>63</v>
      </c>
      <c r="N138" t="s">
        <v>6</v>
      </c>
    </row>
    <row r="139" spans="8:14" x14ac:dyDescent="0.25">
      <c r="H139" s="18">
        <f t="shared" si="13"/>
        <v>42.725660088821336</v>
      </c>
      <c r="I139" s="5">
        <v>0</v>
      </c>
      <c r="J139" s="5" t="s">
        <v>6</v>
      </c>
      <c r="K139" s="5">
        <v>0</v>
      </c>
      <c r="L139" s="5" t="s">
        <v>6</v>
      </c>
      <c r="M139" s="19">
        <f t="shared" si="12"/>
        <v>66</v>
      </c>
      <c r="N139" t="s">
        <v>6</v>
      </c>
    </row>
    <row r="140" spans="8:14" x14ac:dyDescent="0.25">
      <c r="H140" s="18">
        <f t="shared" si="13"/>
        <v>43.039819354180317</v>
      </c>
      <c r="I140" s="5">
        <v>0</v>
      </c>
      <c r="J140" s="5" t="s">
        <v>6</v>
      </c>
      <c r="K140" s="5">
        <v>0</v>
      </c>
      <c r="L140" s="5" t="s">
        <v>6</v>
      </c>
      <c r="M140" s="19">
        <f t="shared" si="12"/>
        <v>75</v>
      </c>
      <c r="N140" t="s">
        <v>6</v>
      </c>
    </row>
    <row r="141" spans="8:14" x14ac:dyDescent="0.25">
      <c r="H141" s="18">
        <f t="shared" si="13"/>
        <v>43.353978619539298</v>
      </c>
      <c r="I141" s="5">
        <v>0</v>
      </c>
      <c r="J141" s="5" t="s">
        <v>6</v>
      </c>
      <c r="K141" s="5">
        <v>0</v>
      </c>
      <c r="L141" s="5" t="s">
        <v>6</v>
      </c>
      <c r="M141" s="19">
        <f t="shared" si="12"/>
        <v>89</v>
      </c>
      <c r="N141" t="s">
        <v>6</v>
      </c>
    </row>
    <row r="142" spans="8:14" x14ac:dyDescent="0.25">
      <c r="H142" s="18">
        <f t="shared" si="13"/>
        <v>43.668137884898279</v>
      </c>
      <c r="I142" s="5">
        <v>0</v>
      </c>
      <c r="J142" s="5" t="s">
        <v>6</v>
      </c>
      <c r="K142" s="5">
        <v>0</v>
      </c>
      <c r="L142" s="5" t="s">
        <v>6</v>
      </c>
      <c r="M142" s="19">
        <f t="shared" si="12"/>
        <v>107</v>
      </c>
      <c r="N142" t="s">
        <v>6</v>
      </c>
    </row>
    <row r="143" spans="8:14" x14ac:dyDescent="0.25">
      <c r="H143" s="18">
        <f t="shared" si="13"/>
        <v>43.98229715025726</v>
      </c>
      <c r="I143" s="5">
        <v>0</v>
      </c>
      <c r="J143" s="5" t="s">
        <v>6</v>
      </c>
      <c r="K143" s="5">
        <v>0</v>
      </c>
      <c r="L143" s="5" t="s">
        <v>6</v>
      </c>
      <c r="M143" s="19">
        <f t="shared" si="12"/>
        <v>127</v>
      </c>
      <c r="N143" t="s">
        <v>6</v>
      </c>
    </row>
    <row r="144" spans="8:14" x14ac:dyDescent="0.25">
      <c r="H144" s="18">
        <f t="shared" si="13"/>
        <v>44.296456415616241</v>
      </c>
      <c r="I144" s="5">
        <v>0</v>
      </c>
      <c r="J144" s="5" t="s">
        <v>6</v>
      </c>
      <c r="K144" s="5">
        <v>0</v>
      </c>
      <c r="L144" s="5" t="s">
        <v>6</v>
      </c>
      <c r="M144" s="19">
        <f t="shared" si="12"/>
        <v>147</v>
      </c>
      <c r="N144" t="s">
        <v>6</v>
      </c>
    </row>
    <row r="145" spans="8:14" x14ac:dyDescent="0.25">
      <c r="H145" s="18">
        <f t="shared" si="13"/>
        <v>44.610615680975222</v>
      </c>
      <c r="I145" s="5">
        <v>0</v>
      </c>
      <c r="J145" s="5" t="s">
        <v>6</v>
      </c>
      <c r="K145" s="5">
        <v>0</v>
      </c>
      <c r="L145" s="5" t="s">
        <v>6</v>
      </c>
      <c r="M145" s="19">
        <f t="shared" si="12"/>
        <v>165</v>
      </c>
      <c r="N145" t="s">
        <v>6</v>
      </c>
    </row>
    <row r="146" spans="8:14" x14ac:dyDescent="0.25">
      <c r="H146" s="18">
        <f t="shared" si="13"/>
        <v>44.924774946334203</v>
      </c>
      <c r="I146" s="5">
        <v>0</v>
      </c>
      <c r="J146" s="5" t="s">
        <v>6</v>
      </c>
      <c r="K146" s="5">
        <v>0</v>
      </c>
      <c r="L146" s="5" t="s">
        <v>6</v>
      </c>
      <c r="M146" s="19">
        <f t="shared" si="12"/>
        <v>179</v>
      </c>
      <c r="N146" t="s">
        <v>6</v>
      </c>
    </row>
    <row r="147" spans="8:14" x14ac:dyDescent="0.25">
      <c r="H147" s="18">
        <f t="shared" si="13"/>
        <v>45.238934211693184</v>
      </c>
      <c r="I147" s="5">
        <v>0</v>
      </c>
      <c r="J147" s="5" t="s">
        <v>6</v>
      </c>
      <c r="K147" s="5">
        <v>0</v>
      </c>
      <c r="L147" s="5" t="s">
        <v>6</v>
      </c>
      <c r="M147" s="19">
        <f t="shared" si="12"/>
        <v>188</v>
      </c>
      <c r="N147" t="s">
        <v>6</v>
      </c>
    </row>
    <row r="148" spans="8:14" x14ac:dyDescent="0.25">
      <c r="H148" s="18">
        <f t="shared" si="13"/>
        <v>45.553093477052165</v>
      </c>
      <c r="I148" s="5">
        <v>0</v>
      </c>
      <c r="J148" s="5" t="s">
        <v>6</v>
      </c>
      <c r="K148" s="5">
        <v>0</v>
      </c>
      <c r="L148" s="5" t="s">
        <v>6</v>
      </c>
      <c r="M148" s="19">
        <f t="shared" si="12"/>
        <v>191</v>
      </c>
      <c r="N148" t="s">
        <v>6</v>
      </c>
    </row>
    <row r="149" spans="8:14" x14ac:dyDescent="0.25">
      <c r="H149" s="18">
        <f t="shared" si="13"/>
        <v>45.867252742411146</v>
      </c>
      <c r="I149" s="5">
        <v>0</v>
      </c>
      <c r="J149" s="5" t="s">
        <v>6</v>
      </c>
      <c r="K149" s="5">
        <v>0</v>
      </c>
      <c r="L149" s="5" t="s">
        <v>6</v>
      </c>
      <c r="M149" s="19">
        <f t="shared" si="12"/>
        <v>188</v>
      </c>
      <c r="N149" t="s">
        <v>6</v>
      </c>
    </row>
    <row r="150" spans="8:14" x14ac:dyDescent="0.25">
      <c r="H150" s="18">
        <f t="shared" si="13"/>
        <v>46.181412007770128</v>
      </c>
      <c r="I150" s="5">
        <v>0</v>
      </c>
      <c r="J150" s="5" t="s">
        <v>6</v>
      </c>
      <c r="K150" s="5">
        <v>0</v>
      </c>
      <c r="L150" s="5" t="s">
        <v>6</v>
      </c>
      <c r="M150" s="19">
        <f t="shared" si="12"/>
        <v>179</v>
      </c>
      <c r="N150" t="s">
        <v>6</v>
      </c>
    </row>
    <row r="151" spans="8:14" x14ac:dyDescent="0.25">
      <c r="H151" s="18">
        <f t="shared" si="13"/>
        <v>46.495571273129109</v>
      </c>
      <c r="I151" s="5">
        <v>0</v>
      </c>
      <c r="J151" s="5" t="s">
        <v>6</v>
      </c>
      <c r="K151" s="5">
        <v>0</v>
      </c>
      <c r="L151" s="5" t="s">
        <v>6</v>
      </c>
      <c r="M151" s="19">
        <f t="shared" si="12"/>
        <v>165</v>
      </c>
      <c r="N151" t="s">
        <v>6</v>
      </c>
    </row>
    <row r="152" spans="8:14" x14ac:dyDescent="0.25">
      <c r="H152" s="18">
        <f t="shared" si="13"/>
        <v>46.80973053848809</v>
      </c>
      <c r="I152" s="5">
        <v>0</v>
      </c>
      <c r="J152" s="5" t="s">
        <v>6</v>
      </c>
      <c r="K152" s="5">
        <v>0</v>
      </c>
      <c r="L152" s="5" t="s">
        <v>6</v>
      </c>
      <c r="M152" s="19">
        <f t="shared" si="12"/>
        <v>147</v>
      </c>
      <c r="N152" t="s">
        <v>6</v>
      </c>
    </row>
    <row r="153" spans="8:14" x14ac:dyDescent="0.25">
      <c r="H153" s="18">
        <f t="shared" si="13"/>
        <v>47.123889803847071</v>
      </c>
      <c r="I153" s="5">
        <v>0</v>
      </c>
      <c r="J153" s="5" t="s">
        <v>6</v>
      </c>
      <c r="K153" s="5">
        <v>0</v>
      </c>
      <c r="L153" s="5" t="s">
        <v>6</v>
      </c>
      <c r="M153" s="19">
        <f t="shared" si="12"/>
        <v>127</v>
      </c>
      <c r="N153" t="s">
        <v>6</v>
      </c>
    </row>
    <row r="154" spans="8:14" x14ac:dyDescent="0.25">
      <c r="H154" s="18">
        <f t="shared" si="13"/>
        <v>47.438049069206052</v>
      </c>
      <c r="I154" s="5">
        <v>0</v>
      </c>
      <c r="J154" s="5" t="s">
        <v>6</v>
      </c>
      <c r="K154" s="5">
        <v>0</v>
      </c>
      <c r="L154" s="5" t="s">
        <v>6</v>
      </c>
      <c r="M154" s="19">
        <f t="shared" si="12"/>
        <v>107</v>
      </c>
      <c r="N154" t="s">
        <v>6</v>
      </c>
    </row>
    <row r="155" spans="8:14" x14ac:dyDescent="0.25">
      <c r="H155" s="18">
        <f t="shared" si="13"/>
        <v>47.752208334565033</v>
      </c>
      <c r="I155" s="5">
        <v>0</v>
      </c>
      <c r="J155" s="5" t="s">
        <v>6</v>
      </c>
      <c r="K155" s="5">
        <v>0</v>
      </c>
      <c r="L155" s="5" t="s">
        <v>6</v>
      </c>
      <c r="M155" s="19">
        <f t="shared" si="12"/>
        <v>89</v>
      </c>
      <c r="N155" t="s">
        <v>6</v>
      </c>
    </row>
    <row r="156" spans="8:14" x14ac:dyDescent="0.25">
      <c r="H156" s="18">
        <f t="shared" si="13"/>
        <v>48.066367599924014</v>
      </c>
      <c r="I156" s="5">
        <v>0</v>
      </c>
      <c r="J156" s="5" t="s">
        <v>6</v>
      </c>
      <c r="K156" s="5">
        <v>0</v>
      </c>
      <c r="L156" s="5" t="s">
        <v>6</v>
      </c>
      <c r="M156" s="19">
        <f t="shared" si="12"/>
        <v>75</v>
      </c>
      <c r="N156" t="s">
        <v>6</v>
      </c>
    </row>
    <row r="157" spans="8:14" x14ac:dyDescent="0.25">
      <c r="H157" s="18">
        <f t="shared" si="13"/>
        <v>48.380526865282995</v>
      </c>
      <c r="I157" s="5">
        <v>0</v>
      </c>
      <c r="J157" s="5" t="s">
        <v>6</v>
      </c>
      <c r="K157" s="5">
        <v>0</v>
      </c>
      <c r="L157" s="5" t="s">
        <v>6</v>
      </c>
      <c r="M157" s="19">
        <f t="shared" si="12"/>
        <v>66</v>
      </c>
      <c r="N157" t="s">
        <v>6</v>
      </c>
    </row>
    <row r="158" spans="8:14" x14ac:dyDescent="0.25">
      <c r="H158" s="18">
        <f t="shared" si="13"/>
        <v>48.694686130641976</v>
      </c>
      <c r="I158" s="5">
        <v>0</v>
      </c>
      <c r="J158" s="5" t="s">
        <v>6</v>
      </c>
      <c r="K158" s="5">
        <v>0</v>
      </c>
      <c r="L158" s="5" t="s">
        <v>6</v>
      </c>
      <c r="M158" s="19">
        <f t="shared" si="12"/>
        <v>63</v>
      </c>
      <c r="N158" t="s">
        <v>6</v>
      </c>
    </row>
    <row r="159" spans="8:14" x14ac:dyDescent="0.25">
      <c r="H159" s="18">
        <f t="shared" si="13"/>
        <v>49.008845396000957</v>
      </c>
      <c r="I159" s="5">
        <v>0</v>
      </c>
      <c r="J159" s="5" t="s">
        <v>6</v>
      </c>
      <c r="K159" s="5">
        <v>0</v>
      </c>
      <c r="L159" s="5" t="s">
        <v>6</v>
      </c>
      <c r="M159" s="19">
        <f t="shared" si="12"/>
        <v>66</v>
      </c>
      <c r="N159" t="s">
        <v>6</v>
      </c>
    </row>
    <row r="160" spans="8:14" x14ac:dyDescent="0.25">
      <c r="H160" s="18">
        <f t="shared" si="13"/>
        <v>49.323004661359938</v>
      </c>
      <c r="I160" s="5">
        <v>0</v>
      </c>
      <c r="J160" s="5" t="s">
        <v>6</v>
      </c>
      <c r="K160" s="5">
        <v>0</v>
      </c>
      <c r="L160" s="5" t="s">
        <v>6</v>
      </c>
      <c r="M160" s="19">
        <f t="shared" si="12"/>
        <v>75</v>
      </c>
      <c r="N160" t="s">
        <v>6</v>
      </c>
    </row>
    <row r="161" spans="8:14" x14ac:dyDescent="0.25">
      <c r="H161" s="18">
        <f t="shared" si="13"/>
        <v>49.63716392671892</v>
      </c>
      <c r="I161" s="5">
        <v>0</v>
      </c>
      <c r="J161" s="5" t="s">
        <v>6</v>
      </c>
      <c r="K161" s="5">
        <v>0</v>
      </c>
      <c r="L161" s="5" t="s">
        <v>6</v>
      </c>
      <c r="M161" s="19">
        <f t="shared" si="12"/>
        <v>89</v>
      </c>
      <c r="N161" t="s">
        <v>6</v>
      </c>
    </row>
    <row r="162" spans="8:14" x14ac:dyDescent="0.25">
      <c r="H162" s="18">
        <f t="shared" si="13"/>
        <v>49.951323192077901</v>
      </c>
      <c r="I162" s="5">
        <v>0</v>
      </c>
      <c r="J162" s="5" t="s">
        <v>6</v>
      </c>
      <c r="K162" s="5">
        <v>0</v>
      </c>
      <c r="L162" s="5" t="s">
        <v>6</v>
      </c>
      <c r="M162" s="19">
        <f t="shared" si="12"/>
        <v>107</v>
      </c>
      <c r="N162" t="s">
        <v>6</v>
      </c>
    </row>
    <row r="163" spans="8:14" x14ac:dyDescent="0.25">
      <c r="H163" s="18">
        <f t="shared" si="13"/>
        <v>50.265482457436882</v>
      </c>
      <c r="I163" s="5">
        <v>0</v>
      </c>
      <c r="J163" s="5" t="s">
        <v>6</v>
      </c>
      <c r="K163" s="5">
        <v>0</v>
      </c>
      <c r="L163" s="5" t="s">
        <v>6</v>
      </c>
      <c r="M163" s="19">
        <f t="shared" si="12"/>
        <v>127</v>
      </c>
      <c r="N163" t="s">
        <v>6</v>
      </c>
    </row>
    <row r="164" spans="8:14" x14ac:dyDescent="0.25">
      <c r="H164" s="18">
        <f t="shared" si="13"/>
        <v>50.579641722795863</v>
      </c>
      <c r="I164" s="5">
        <v>0</v>
      </c>
      <c r="J164" s="5" t="s">
        <v>6</v>
      </c>
      <c r="K164" s="5">
        <v>0</v>
      </c>
      <c r="L164" s="5" t="s">
        <v>6</v>
      </c>
      <c r="M164" s="19">
        <f t="shared" si="12"/>
        <v>147</v>
      </c>
      <c r="N164" t="s">
        <v>6</v>
      </c>
    </row>
    <row r="165" spans="8:14" x14ac:dyDescent="0.25">
      <c r="H165" s="18">
        <f t="shared" si="13"/>
        <v>50.893800988154844</v>
      </c>
      <c r="I165" s="5">
        <v>0</v>
      </c>
      <c r="J165" s="5" t="s">
        <v>6</v>
      </c>
      <c r="K165" s="5">
        <v>0</v>
      </c>
      <c r="L165" s="5" t="s">
        <v>6</v>
      </c>
      <c r="M165" s="19">
        <f t="shared" si="12"/>
        <v>165</v>
      </c>
      <c r="N165" t="s">
        <v>6</v>
      </c>
    </row>
    <row r="166" spans="8:14" x14ac:dyDescent="0.25">
      <c r="H166" s="18">
        <f t="shared" si="13"/>
        <v>51.207960253513825</v>
      </c>
      <c r="I166" s="5">
        <v>0</v>
      </c>
      <c r="J166" s="5" t="s">
        <v>6</v>
      </c>
      <c r="K166" s="5">
        <v>0</v>
      </c>
      <c r="L166" s="5" t="s">
        <v>6</v>
      </c>
      <c r="M166" s="19">
        <f t="shared" si="12"/>
        <v>179</v>
      </c>
      <c r="N166" t="s">
        <v>6</v>
      </c>
    </row>
    <row r="167" spans="8:14" x14ac:dyDescent="0.25">
      <c r="H167" s="18">
        <f t="shared" si="13"/>
        <v>51.522119518872806</v>
      </c>
      <c r="I167" s="5">
        <v>0</v>
      </c>
      <c r="J167" s="5" t="s">
        <v>6</v>
      </c>
      <c r="K167" s="5">
        <v>0</v>
      </c>
      <c r="L167" s="5" t="s">
        <v>6</v>
      </c>
      <c r="M167" s="19">
        <f t="shared" si="12"/>
        <v>188</v>
      </c>
      <c r="N167" t="s">
        <v>6</v>
      </c>
    </row>
    <row r="168" spans="8:14" x14ac:dyDescent="0.25">
      <c r="H168" s="18">
        <f t="shared" si="13"/>
        <v>51.836278784231787</v>
      </c>
      <c r="I168" s="5">
        <v>0</v>
      </c>
      <c r="J168" s="5" t="s">
        <v>6</v>
      </c>
      <c r="K168" s="5">
        <v>0</v>
      </c>
      <c r="L168" s="5" t="s">
        <v>6</v>
      </c>
      <c r="M168" s="19">
        <f t="shared" si="12"/>
        <v>191</v>
      </c>
      <c r="N168" t="s">
        <v>6</v>
      </c>
    </row>
    <row r="169" spans="8:14" x14ac:dyDescent="0.25">
      <c r="H169" s="18">
        <f t="shared" si="13"/>
        <v>52.150438049590768</v>
      </c>
      <c r="I169" s="5">
        <v>0</v>
      </c>
      <c r="J169" s="5" t="s">
        <v>6</v>
      </c>
      <c r="K169" s="5">
        <v>0</v>
      </c>
      <c r="L169" s="5" t="s">
        <v>6</v>
      </c>
      <c r="M169" s="19">
        <f t="shared" si="12"/>
        <v>188</v>
      </c>
      <c r="N169" t="s">
        <v>6</v>
      </c>
    </row>
    <row r="170" spans="8:14" x14ac:dyDescent="0.25">
      <c r="H170" s="18">
        <f t="shared" si="13"/>
        <v>52.464597314949749</v>
      </c>
      <c r="I170" s="5">
        <v>0</v>
      </c>
      <c r="J170" s="5" t="s">
        <v>6</v>
      </c>
      <c r="K170" s="5">
        <v>0</v>
      </c>
      <c r="L170" s="5" t="s">
        <v>6</v>
      </c>
      <c r="M170" s="19">
        <f t="shared" si="12"/>
        <v>179</v>
      </c>
      <c r="N170" t="s">
        <v>6</v>
      </c>
    </row>
    <row r="171" spans="8:14" x14ac:dyDescent="0.25">
      <c r="H171" s="18">
        <f t="shared" si="13"/>
        <v>52.77875658030873</v>
      </c>
      <c r="I171" s="5">
        <v>0</v>
      </c>
      <c r="J171" s="5" t="s">
        <v>6</v>
      </c>
      <c r="K171" s="5">
        <v>0</v>
      </c>
      <c r="L171" s="5" t="s">
        <v>6</v>
      </c>
      <c r="M171" s="19">
        <f t="shared" si="12"/>
        <v>165</v>
      </c>
      <c r="N171" t="s">
        <v>6</v>
      </c>
    </row>
    <row r="172" spans="8:14" x14ac:dyDescent="0.25">
      <c r="H172" s="18">
        <f t="shared" si="13"/>
        <v>53.092915845667711</v>
      </c>
      <c r="I172" s="5">
        <v>0</v>
      </c>
      <c r="J172" s="5" t="s">
        <v>6</v>
      </c>
      <c r="K172" s="5">
        <v>0</v>
      </c>
      <c r="L172" s="5" t="s">
        <v>6</v>
      </c>
      <c r="M172" s="19">
        <f t="shared" si="12"/>
        <v>147</v>
      </c>
      <c r="N172" t="s">
        <v>6</v>
      </c>
    </row>
    <row r="173" spans="8:14" x14ac:dyDescent="0.25">
      <c r="H173" s="18">
        <f t="shared" si="13"/>
        <v>53.407075111026693</v>
      </c>
      <c r="I173" s="5">
        <v>0</v>
      </c>
      <c r="J173" s="5" t="s">
        <v>6</v>
      </c>
      <c r="K173" s="5">
        <v>0</v>
      </c>
      <c r="L173" s="5" t="s">
        <v>6</v>
      </c>
      <c r="M173" s="19">
        <f t="shared" si="12"/>
        <v>127</v>
      </c>
      <c r="N173" t="s">
        <v>6</v>
      </c>
    </row>
    <row r="174" spans="8:14" x14ac:dyDescent="0.25">
      <c r="H174" s="18">
        <f t="shared" si="13"/>
        <v>53.721234376385674</v>
      </c>
      <c r="I174" s="5">
        <v>0</v>
      </c>
      <c r="J174" s="5" t="s">
        <v>6</v>
      </c>
      <c r="K174" s="5">
        <v>0</v>
      </c>
      <c r="L174" s="5" t="s">
        <v>6</v>
      </c>
      <c r="M174" s="19">
        <f t="shared" si="12"/>
        <v>107</v>
      </c>
      <c r="N174" t="s">
        <v>6</v>
      </c>
    </row>
    <row r="175" spans="8:14" x14ac:dyDescent="0.25">
      <c r="H175" s="18">
        <f t="shared" si="13"/>
        <v>54.035393641744655</v>
      </c>
      <c r="I175" s="5">
        <v>0</v>
      </c>
      <c r="J175" s="5" t="s">
        <v>6</v>
      </c>
      <c r="K175" s="5">
        <v>0</v>
      </c>
      <c r="L175" s="5" t="s">
        <v>6</v>
      </c>
      <c r="M175" s="19">
        <f t="shared" si="12"/>
        <v>89</v>
      </c>
      <c r="N175" t="s">
        <v>6</v>
      </c>
    </row>
    <row r="176" spans="8:14" x14ac:dyDescent="0.25">
      <c r="H176" s="18">
        <f t="shared" si="13"/>
        <v>54.349552907103636</v>
      </c>
      <c r="I176" s="5">
        <v>0</v>
      </c>
      <c r="J176" s="5" t="s">
        <v>6</v>
      </c>
      <c r="K176" s="5">
        <v>0</v>
      </c>
      <c r="L176" s="5" t="s">
        <v>6</v>
      </c>
      <c r="M176" s="19">
        <f t="shared" si="12"/>
        <v>75</v>
      </c>
      <c r="N176" t="s">
        <v>6</v>
      </c>
    </row>
    <row r="177" spans="8:14" x14ac:dyDescent="0.25">
      <c r="H177" s="18">
        <f t="shared" si="13"/>
        <v>54.663712172462617</v>
      </c>
      <c r="I177" s="5">
        <v>0</v>
      </c>
      <c r="J177" s="5" t="s">
        <v>6</v>
      </c>
      <c r="K177" s="5">
        <v>0</v>
      </c>
      <c r="L177" s="5" t="s">
        <v>6</v>
      </c>
      <c r="M177" s="19">
        <f t="shared" si="12"/>
        <v>66</v>
      </c>
      <c r="N177" t="s">
        <v>6</v>
      </c>
    </row>
    <row r="178" spans="8:14" x14ac:dyDescent="0.25">
      <c r="H178" s="18">
        <f t="shared" si="13"/>
        <v>54.977871437821598</v>
      </c>
      <c r="I178" s="5">
        <v>0</v>
      </c>
      <c r="J178" s="5" t="s">
        <v>6</v>
      </c>
      <c r="K178" s="5">
        <v>0</v>
      </c>
      <c r="L178" s="5" t="s">
        <v>6</v>
      </c>
      <c r="M178" s="19">
        <f t="shared" si="12"/>
        <v>63</v>
      </c>
      <c r="N178" t="s">
        <v>6</v>
      </c>
    </row>
    <row r="179" spans="8:14" x14ac:dyDescent="0.25">
      <c r="H179" s="18">
        <f t="shared" si="13"/>
        <v>55.292030703180579</v>
      </c>
      <c r="I179" s="5">
        <v>0</v>
      </c>
      <c r="J179" s="5" t="s">
        <v>6</v>
      </c>
      <c r="K179" s="5">
        <v>0</v>
      </c>
      <c r="L179" s="5" t="s">
        <v>6</v>
      </c>
      <c r="M179" s="19">
        <f t="shared" si="12"/>
        <v>66</v>
      </c>
      <c r="N179" t="s">
        <v>6</v>
      </c>
    </row>
    <row r="180" spans="8:14" x14ac:dyDescent="0.25">
      <c r="H180" s="18">
        <f t="shared" si="13"/>
        <v>55.60618996853956</v>
      </c>
      <c r="I180" s="5">
        <v>0</v>
      </c>
      <c r="J180" s="5" t="s">
        <v>6</v>
      </c>
      <c r="K180" s="5">
        <v>0</v>
      </c>
      <c r="L180" s="5" t="s">
        <v>6</v>
      </c>
      <c r="M180" s="19">
        <f t="shared" si="12"/>
        <v>75</v>
      </c>
      <c r="N180" t="s">
        <v>6</v>
      </c>
    </row>
    <row r="181" spans="8:14" x14ac:dyDescent="0.25">
      <c r="H181" s="18">
        <f t="shared" si="13"/>
        <v>55.920349233898541</v>
      </c>
      <c r="I181" s="5">
        <v>0</v>
      </c>
      <c r="J181" s="5" t="s">
        <v>6</v>
      </c>
      <c r="K181" s="5">
        <v>0</v>
      </c>
      <c r="L181" s="5" t="s">
        <v>6</v>
      </c>
      <c r="M181" s="19">
        <f t="shared" si="12"/>
        <v>89</v>
      </c>
      <c r="N181" t="s">
        <v>6</v>
      </c>
    </row>
    <row r="182" spans="8:14" x14ac:dyDescent="0.25">
      <c r="H182" s="18">
        <f t="shared" si="13"/>
        <v>56.234508499257522</v>
      </c>
      <c r="I182" s="5">
        <v>0</v>
      </c>
      <c r="J182" s="5" t="s">
        <v>6</v>
      </c>
      <c r="K182" s="5">
        <v>0</v>
      </c>
      <c r="L182" s="5" t="s">
        <v>6</v>
      </c>
      <c r="M182" s="19">
        <f t="shared" si="12"/>
        <v>107</v>
      </c>
      <c r="N182" t="s">
        <v>6</v>
      </c>
    </row>
    <row r="183" spans="8:14" x14ac:dyDescent="0.25">
      <c r="H183" s="18">
        <f t="shared" si="13"/>
        <v>56.548667764616503</v>
      </c>
      <c r="I183" s="5">
        <v>0</v>
      </c>
      <c r="J183" s="5" t="s">
        <v>6</v>
      </c>
      <c r="K183" s="5">
        <v>0</v>
      </c>
      <c r="L183" s="5" t="s">
        <v>6</v>
      </c>
      <c r="M183" s="19">
        <f t="shared" si="12"/>
        <v>127</v>
      </c>
      <c r="N183" t="s">
        <v>6</v>
      </c>
    </row>
    <row r="184" spans="8:14" x14ac:dyDescent="0.25">
      <c r="H184" s="18">
        <f t="shared" si="13"/>
        <v>56.862827029975485</v>
      </c>
      <c r="I184" s="5">
        <v>0</v>
      </c>
      <c r="J184" s="5" t="s">
        <v>6</v>
      </c>
      <c r="K184" s="5">
        <v>0</v>
      </c>
      <c r="L184" s="5" t="s">
        <v>6</v>
      </c>
      <c r="M184" s="19">
        <f t="shared" si="12"/>
        <v>147</v>
      </c>
      <c r="N184" t="s">
        <v>6</v>
      </c>
    </row>
    <row r="185" spans="8:14" x14ac:dyDescent="0.25">
      <c r="H185" s="18">
        <f t="shared" si="13"/>
        <v>57.176986295334466</v>
      </c>
      <c r="I185" s="5">
        <v>0</v>
      </c>
      <c r="J185" s="5" t="s">
        <v>6</v>
      </c>
      <c r="K185" s="5">
        <v>0</v>
      </c>
      <c r="L185" s="5" t="s">
        <v>6</v>
      </c>
      <c r="M185" s="19">
        <f t="shared" si="12"/>
        <v>165</v>
      </c>
      <c r="N185" t="s">
        <v>6</v>
      </c>
    </row>
    <row r="186" spans="8:14" x14ac:dyDescent="0.25">
      <c r="H186" s="18">
        <f t="shared" si="13"/>
        <v>57.491145560693447</v>
      </c>
      <c r="I186" s="5">
        <v>0</v>
      </c>
      <c r="J186" s="5" t="s">
        <v>6</v>
      </c>
      <c r="K186" s="5">
        <v>0</v>
      </c>
      <c r="L186" s="5" t="s">
        <v>6</v>
      </c>
      <c r="M186" s="19">
        <f t="shared" si="12"/>
        <v>179</v>
      </c>
      <c r="N186" t="s">
        <v>6</v>
      </c>
    </row>
    <row r="187" spans="8:14" x14ac:dyDescent="0.25">
      <c r="H187" s="18">
        <f t="shared" si="13"/>
        <v>57.805304826052428</v>
      </c>
      <c r="I187" s="5">
        <v>0</v>
      </c>
      <c r="J187" s="5" t="s">
        <v>6</v>
      </c>
      <c r="K187" s="5">
        <v>0</v>
      </c>
      <c r="L187" s="5" t="s">
        <v>6</v>
      </c>
      <c r="M187" s="19">
        <f t="shared" si="12"/>
        <v>188</v>
      </c>
      <c r="N187" t="s">
        <v>6</v>
      </c>
    </row>
    <row r="188" spans="8:14" x14ac:dyDescent="0.25">
      <c r="H188" s="18">
        <f t="shared" si="13"/>
        <v>58.119464091411409</v>
      </c>
      <c r="I188" s="5">
        <v>0</v>
      </c>
      <c r="J188" s="5" t="s">
        <v>6</v>
      </c>
      <c r="K188" s="5">
        <v>0</v>
      </c>
      <c r="L188" s="5" t="s">
        <v>6</v>
      </c>
      <c r="M188" s="19">
        <f t="shared" si="12"/>
        <v>191</v>
      </c>
      <c r="N188" t="s">
        <v>6</v>
      </c>
    </row>
    <row r="189" spans="8:14" x14ac:dyDescent="0.25">
      <c r="H189" s="18">
        <f t="shared" si="13"/>
        <v>58.43362335677039</v>
      </c>
      <c r="I189" s="5">
        <v>0</v>
      </c>
      <c r="J189" s="5" t="s">
        <v>6</v>
      </c>
      <c r="K189" s="5">
        <v>0</v>
      </c>
      <c r="L189" s="5" t="s">
        <v>6</v>
      </c>
      <c r="M189" s="19">
        <f t="shared" si="12"/>
        <v>188</v>
      </c>
      <c r="N189" t="s">
        <v>6</v>
      </c>
    </row>
    <row r="190" spans="8:14" x14ac:dyDescent="0.25">
      <c r="H190" s="18">
        <f t="shared" si="13"/>
        <v>58.747782622129371</v>
      </c>
      <c r="I190" s="5">
        <v>0</v>
      </c>
      <c r="J190" s="5" t="s">
        <v>6</v>
      </c>
      <c r="K190" s="5">
        <v>0</v>
      </c>
      <c r="L190" s="5" t="s">
        <v>6</v>
      </c>
      <c r="M190" s="19">
        <f t="shared" si="12"/>
        <v>179</v>
      </c>
      <c r="N190" t="s">
        <v>6</v>
      </c>
    </row>
    <row r="191" spans="8:14" x14ac:dyDescent="0.25">
      <c r="H191" s="18">
        <f t="shared" si="13"/>
        <v>59.061941887488352</v>
      </c>
      <c r="I191" s="5">
        <v>0</v>
      </c>
      <c r="J191" s="5" t="s">
        <v>6</v>
      </c>
      <c r="K191" s="5">
        <v>0</v>
      </c>
      <c r="L191" s="5" t="s">
        <v>6</v>
      </c>
      <c r="M191" s="19">
        <f t="shared" si="12"/>
        <v>165</v>
      </c>
      <c r="N191" t="s">
        <v>6</v>
      </c>
    </row>
    <row r="192" spans="8:14" x14ac:dyDescent="0.25">
      <c r="H192" s="18">
        <f t="shared" si="13"/>
        <v>59.376101152847333</v>
      </c>
      <c r="I192" s="5">
        <v>0</v>
      </c>
      <c r="J192" s="5" t="s">
        <v>6</v>
      </c>
      <c r="K192" s="5">
        <v>0</v>
      </c>
      <c r="L192" s="5" t="s">
        <v>6</v>
      </c>
      <c r="M192" s="19">
        <f t="shared" si="12"/>
        <v>147</v>
      </c>
      <c r="N192" t="s">
        <v>6</v>
      </c>
    </row>
    <row r="193" spans="8:14" x14ac:dyDescent="0.25">
      <c r="H193" s="18">
        <f t="shared" si="13"/>
        <v>59.690260418206314</v>
      </c>
      <c r="I193" s="5">
        <v>0</v>
      </c>
      <c r="J193" s="5" t="s">
        <v>6</v>
      </c>
      <c r="K193" s="5">
        <v>0</v>
      </c>
      <c r="L193" s="5" t="s">
        <v>6</v>
      </c>
      <c r="M193" s="19">
        <f t="shared" si="12"/>
        <v>127</v>
      </c>
      <c r="N193" t="s">
        <v>6</v>
      </c>
    </row>
    <row r="194" spans="8:14" x14ac:dyDescent="0.25">
      <c r="H194" s="18">
        <f t="shared" si="13"/>
        <v>60.004419683565295</v>
      </c>
      <c r="I194" s="5">
        <v>0</v>
      </c>
      <c r="J194" s="5" t="s">
        <v>6</v>
      </c>
      <c r="K194" s="5">
        <v>0</v>
      </c>
      <c r="L194" s="5" t="s">
        <v>6</v>
      </c>
      <c r="M194" s="19">
        <f t="shared" si="12"/>
        <v>107</v>
      </c>
      <c r="N194" t="s">
        <v>6</v>
      </c>
    </row>
    <row r="195" spans="8:14" x14ac:dyDescent="0.25">
      <c r="H195" s="18">
        <f t="shared" si="13"/>
        <v>60.318578948924277</v>
      </c>
      <c r="I195" s="5">
        <v>0</v>
      </c>
      <c r="J195" s="5" t="s">
        <v>6</v>
      </c>
      <c r="K195" s="5">
        <v>0</v>
      </c>
      <c r="L195" s="5" t="s">
        <v>6</v>
      </c>
      <c r="M195" s="19">
        <f t="shared" si="12"/>
        <v>89</v>
      </c>
      <c r="N195" t="s">
        <v>6</v>
      </c>
    </row>
    <row r="196" spans="8:14" x14ac:dyDescent="0.25">
      <c r="H196" s="18">
        <f t="shared" si="13"/>
        <v>60.632738214283258</v>
      </c>
      <c r="I196" s="5">
        <v>0</v>
      </c>
      <c r="J196" s="5" t="s">
        <v>6</v>
      </c>
      <c r="K196" s="5">
        <v>0</v>
      </c>
      <c r="L196" s="5" t="s">
        <v>6</v>
      </c>
      <c r="M196" s="19">
        <f t="shared" si="12"/>
        <v>75</v>
      </c>
      <c r="N196" t="s">
        <v>6</v>
      </c>
    </row>
    <row r="197" spans="8:14" x14ac:dyDescent="0.25">
      <c r="H197" s="18">
        <f t="shared" si="13"/>
        <v>60.946897479642239</v>
      </c>
      <c r="I197" s="5">
        <v>0</v>
      </c>
      <c r="J197" s="5" t="s">
        <v>6</v>
      </c>
      <c r="K197" s="5">
        <v>0</v>
      </c>
      <c r="L197" s="5" t="s">
        <v>6</v>
      </c>
      <c r="M197" s="19">
        <f t="shared" ref="M197:M259" si="14">ROUND(SIN(H197)*64+127,0)</f>
        <v>66</v>
      </c>
      <c r="N197" t="s">
        <v>6</v>
      </c>
    </row>
    <row r="198" spans="8:14" x14ac:dyDescent="0.25">
      <c r="H198" s="18">
        <f t="shared" ref="H198:H259" si="15">H197+$M$2</f>
        <v>61.26105674500122</v>
      </c>
      <c r="I198" s="5">
        <v>0</v>
      </c>
      <c r="J198" s="5" t="s">
        <v>6</v>
      </c>
      <c r="K198" s="5">
        <v>0</v>
      </c>
      <c r="L198" s="5" t="s">
        <v>6</v>
      </c>
      <c r="M198" s="19">
        <f t="shared" si="14"/>
        <v>63</v>
      </c>
      <c r="N198" t="s">
        <v>6</v>
      </c>
    </row>
    <row r="199" spans="8:14" x14ac:dyDescent="0.25">
      <c r="H199" s="18">
        <f t="shared" si="15"/>
        <v>61.575216010360201</v>
      </c>
      <c r="I199" s="5">
        <v>0</v>
      </c>
      <c r="J199" s="5" t="s">
        <v>6</v>
      </c>
      <c r="K199" s="5">
        <v>0</v>
      </c>
      <c r="L199" s="5" t="s">
        <v>6</v>
      </c>
      <c r="M199" s="19">
        <f t="shared" si="14"/>
        <v>66</v>
      </c>
      <c r="N199" t="s">
        <v>6</v>
      </c>
    </row>
    <row r="200" spans="8:14" x14ac:dyDescent="0.25">
      <c r="H200" s="18">
        <f t="shared" si="15"/>
        <v>61.889375275719182</v>
      </c>
      <c r="I200" s="5">
        <v>0</v>
      </c>
      <c r="J200" s="5" t="s">
        <v>6</v>
      </c>
      <c r="K200" s="5">
        <v>0</v>
      </c>
      <c r="L200" s="5" t="s">
        <v>6</v>
      </c>
      <c r="M200" s="19">
        <f>ROUND(SIN(H200)*64+127,0)</f>
        <v>75</v>
      </c>
      <c r="N200" t="s">
        <v>6</v>
      </c>
    </row>
    <row r="201" spans="8:14" x14ac:dyDescent="0.25">
      <c r="H201" s="18">
        <f t="shared" si="15"/>
        <v>62.203534541078163</v>
      </c>
      <c r="I201" s="5">
        <v>0</v>
      </c>
      <c r="J201" s="5" t="s">
        <v>6</v>
      </c>
      <c r="K201" s="5">
        <v>0</v>
      </c>
      <c r="L201" s="5" t="s">
        <v>6</v>
      </c>
      <c r="M201" s="19">
        <f t="shared" si="14"/>
        <v>89</v>
      </c>
      <c r="N201" t="s">
        <v>6</v>
      </c>
    </row>
    <row r="202" spans="8:14" x14ac:dyDescent="0.25">
      <c r="H202" s="18">
        <f t="shared" si="15"/>
        <v>62.517693806437144</v>
      </c>
      <c r="I202" s="5">
        <v>0</v>
      </c>
      <c r="J202" s="5" t="s">
        <v>6</v>
      </c>
      <c r="K202" s="5">
        <v>0</v>
      </c>
      <c r="L202" s="5" t="s">
        <v>6</v>
      </c>
      <c r="M202" s="19">
        <f t="shared" si="14"/>
        <v>107</v>
      </c>
      <c r="N202" t="s">
        <v>6</v>
      </c>
    </row>
    <row r="203" spans="8:14" x14ac:dyDescent="0.25">
      <c r="H203" s="18">
        <f t="shared" si="15"/>
        <v>62.831853071796125</v>
      </c>
      <c r="I203" s="5">
        <v>0</v>
      </c>
      <c r="J203" s="5" t="s">
        <v>6</v>
      </c>
      <c r="K203" s="5">
        <v>0</v>
      </c>
      <c r="L203" s="5" t="s">
        <v>6</v>
      </c>
      <c r="M203" s="19">
        <f t="shared" si="14"/>
        <v>127</v>
      </c>
      <c r="N203" t="s">
        <v>6</v>
      </c>
    </row>
    <row r="204" spans="8:14" x14ac:dyDescent="0.25">
      <c r="H204" s="18">
        <f t="shared" si="15"/>
        <v>63.146012337155106</v>
      </c>
      <c r="I204" s="5">
        <v>0</v>
      </c>
      <c r="J204" s="5" t="s">
        <v>6</v>
      </c>
      <c r="K204" s="5">
        <v>0</v>
      </c>
      <c r="L204" s="5" t="s">
        <v>6</v>
      </c>
      <c r="M204" s="19">
        <f t="shared" si="14"/>
        <v>147</v>
      </c>
      <c r="N204" t="s">
        <v>6</v>
      </c>
    </row>
    <row r="205" spans="8:14" x14ac:dyDescent="0.25">
      <c r="H205" s="18">
        <f t="shared" si="15"/>
        <v>63.460171602514087</v>
      </c>
      <c r="I205" s="5">
        <v>0</v>
      </c>
      <c r="J205" s="5" t="s">
        <v>6</v>
      </c>
      <c r="K205" s="5">
        <v>0</v>
      </c>
      <c r="L205" s="5" t="s">
        <v>6</v>
      </c>
      <c r="M205" s="19">
        <f t="shared" si="14"/>
        <v>165</v>
      </c>
      <c r="N205" t="s">
        <v>6</v>
      </c>
    </row>
    <row r="206" spans="8:14" x14ac:dyDescent="0.25">
      <c r="H206" s="18">
        <f t="shared" si="15"/>
        <v>63.774330867873068</v>
      </c>
      <c r="I206" s="5">
        <v>0</v>
      </c>
      <c r="J206" s="5" t="s">
        <v>6</v>
      </c>
      <c r="K206" s="5">
        <v>0</v>
      </c>
      <c r="L206" s="5" t="s">
        <v>6</v>
      </c>
      <c r="M206" s="19">
        <f t="shared" si="14"/>
        <v>179</v>
      </c>
      <c r="N206" t="s">
        <v>6</v>
      </c>
    </row>
    <row r="207" spans="8:14" x14ac:dyDescent="0.25">
      <c r="H207" s="18">
        <f t="shared" si="15"/>
        <v>64.088490133232042</v>
      </c>
      <c r="I207" s="5">
        <v>0</v>
      </c>
      <c r="J207" s="5" t="s">
        <v>6</v>
      </c>
      <c r="K207" s="5">
        <v>0</v>
      </c>
      <c r="L207" s="5" t="s">
        <v>6</v>
      </c>
      <c r="M207" s="19">
        <f t="shared" si="14"/>
        <v>188</v>
      </c>
      <c r="N207" t="s">
        <v>6</v>
      </c>
    </row>
    <row r="208" spans="8:14" x14ac:dyDescent="0.25">
      <c r="H208" s="18">
        <f t="shared" si="15"/>
        <v>64.402649398591024</v>
      </c>
      <c r="I208" s="5">
        <v>0</v>
      </c>
      <c r="J208" s="5" t="s">
        <v>6</v>
      </c>
      <c r="K208" s="5">
        <v>0</v>
      </c>
      <c r="L208" s="5" t="s">
        <v>6</v>
      </c>
      <c r="M208" s="19">
        <f t="shared" si="14"/>
        <v>191</v>
      </c>
      <c r="N208" t="s">
        <v>6</v>
      </c>
    </row>
    <row r="209" spans="8:14" x14ac:dyDescent="0.25">
      <c r="H209" s="18">
        <f t="shared" si="15"/>
        <v>64.716808663950005</v>
      </c>
      <c r="I209" s="5">
        <v>0</v>
      </c>
      <c r="J209" s="5" t="s">
        <v>6</v>
      </c>
      <c r="K209" s="5">
        <v>0</v>
      </c>
      <c r="L209" s="5" t="s">
        <v>6</v>
      </c>
      <c r="M209" s="19">
        <f t="shared" si="14"/>
        <v>188</v>
      </c>
      <c r="N209" t="s">
        <v>6</v>
      </c>
    </row>
    <row r="210" spans="8:14" x14ac:dyDescent="0.25">
      <c r="H210" s="18">
        <f t="shared" si="15"/>
        <v>65.030967929308986</v>
      </c>
      <c r="I210" s="5">
        <v>0</v>
      </c>
      <c r="J210" s="5" t="s">
        <v>6</v>
      </c>
      <c r="K210" s="5">
        <v>0</v>
      </c>
      <c r="L210" s="5" t="s">
        <v>6</v>
      </c>
      <c r="M210" s="19">
        <f t="shared" si="14"/>
        <v>179</v>
      </c>
      <c r="N210" t="s">
        <v>6</v>
      </c>
    </row>
    <row r="211" spans="8:14" x14ac:dyDescent="0.25">
      <c r="H211" s="18">
        <f t="shared" si="15"/>
        <v>65.345127194667967</v>
      </c>
      <c r="I211" s="5">
        <v>0</v>
      </c>
      <c r="J211" s="5" t="s">
        <v>6</v>
      </c>
      <c r="K211" s="5">
        <v>0</v>
      </c>
      <c r="L211" s="5" t="s">
        <v>6</v>
      </c>
      <c r="M211" s="19">
        <f t="shared" si="14"/>
        <v>165</v>
      </c>
      <c r="N211" t="s">
        <v>6</v>
      </c>
    </row>
    <row r="212" spans="8:14" x14ac:dyDescent="0.25">
      <c r="H212" s="18">
        <f t="shared" si="15"/>
        <v>65.659286460026948</v>
      </c>
      <c r="I212" s="5">
        <v>0</v>
      </c>
      <c r="J212" s="5" t="s">
        <v>6</v>
      </c>
      <c r="K212" s="5">
        <v>0</v>
      </c>
      <c r="L212" s="5" t="s">
        <v>6</v>
      </c>
      <c r="M212" s="19">
        <f t="shared" si="14"/>
        <v>147</v>
      </c>
      <c r="N212" t="s">
        <v>6</v>
      </c>
    </row>
    <row r="213" spans="8:14" x14ac:dyDescent="0.25">
      <c r="H213" s="18">
        <f t="shared" si="15"/>
        <v>65.973445725385929</v>
      </c>
      <c r="I213" s="5">
        <v>0</v>
      </c>
      <c r="J213" s="5" t="s">
        <v>6</v>
      </c>
      <c r="K213" s="5">
        <v>0</v>
      </c>
      <c r="L213" s="5" t="s">
        <v>6</v>
      </c>
      <c r="M213" s="19">
        <f t="shared" si="14"/>
        <v>127</v>
      </c>
      <c r="N213" t="s">
        <v>6</v>
      </c>
    </row>
    <row r="214" spans="8:14" x14ac:dyDescent="0.25">
      <c r="H214" s="18">
        <f t="shared" si="15"/>
        <v>66.28760499074491</v>
      </c>
      <c r="I214" s="5">
        <v>0</v>
      </c>
      <c r="J214" s="5" t="s">
        <v>6</v>
      </c>
      <c r="K214" s="5">
        <v>0</v>
      </c>
      <c r="L214" s="5" t="s">
        <v>6</v>
      </c>
      <c r="M214" s="19">
        <f t="shared" si="14"/>
        <v>107</v>
      </c>
      <c r="N214" t="s">
        <v>6</v>
      </c>
    </row>
    <row r="215" spans="8:14" x14ac:dyDescent="0.25">
      <c r="H215" s="18">
        <f t="shared" si="15"/>
        <v>66.601764256103891</v>
      </c>
      <c r="I215" s="5">
        <v>0</v>
      </c>
      <c r="J215" s="5" t="s">
        <v>6</v>
      </c>
      <c r="K215" s="5">
        <v>0</v>
      </c>
      <c r="L215" s="5" t="s">
        <v>6</v>
      </c>
      <c r="M215" s="19">
        <f t="shared" si="14"/>
        <v>89</v>
      </c>
      <c r="N215" t="s">
        <v>6</v>
      </c>
    </row>
    <row r="216" spans="8:14" x14ac:dyDescent="0.25">
      <c r="H216" s="18">
        <f t="shared" si="15"/>
        <v>66.915923521462872</v>
      </c>
      <c r="I216" s="5">
        <v>0</v>
      </c>
      <c r="J216" s="5" t="s">
        <v>6</v>
      </c>
      <c r="K216" s="5">
        <v>0</v>
      </c>
      <c r="L216" s="5" t="s">
        <v>6</v>
      </c>
      <c r="M216" s="19">
        <f t="shared" si="14"/>
        <v>75</v>
      </c>
      <c r="N216" t="s">
        <v>6</v>
      </c>
    </row>
    <row r="217" spans="8:14" x14ac:dyDescent="0.25">
      <c r="H217" s="18">
        <f t="shared" si="15"/>
        <v>67.230082786821853</v>
      </c>
      <c r="I217" s="5">
        <v>0</v>
      </c>
      <c r="J217" s="5" t="s">
        <v>6</v>
      </c>
      <c r="K217" s="5">
        <v>0</v>
      </c>
      <c r="L217" s="5" t="s">
        <v>6</v>
      </c>
      <c r="M217" s="19">
        <f t="shared" si="14"/>
        <v>66</v>
      </c>
      <c r="N217" t="s">
        <v>6</v>
      </c>
    </row>
    <row r="218" spans="8:14" x14ac:dyDescent="0.25">
      <c r="H218" s="18">
        <f t="shared" si="15"/>
        <v>67.544242052180834</v>
      </c>
      <c r="I218" s="5">
        <v>0</v>
      </c>
      <c r="J218" s="5" t="s">
        <v>6</v>
      </c>
      <c r="K218" s="5">
        <v>0</v>
      </c>
      <c r="L218" s="5" t="s">
        <v>6</v>
      </c>
      <c r="M218" s="19">
        <f t="shared" si="14"/>
        <v>63</v>
      </c>
      <c r="N218" t="s">
        <v>6</v>
      </c>
    </row>
    <row r="219" spans="8:14" x14ac:dyDescent="0.25">
      <c r="H219" s="18">
        <f t="shared" si="15"/>
        <v>67.858401317539816</v>
      </c>
      <c r="I219" s="5">
        <v>0</v>
      </c>
      <c r="J219" s="5" t="s">
        <v>6</v>
      </c>
      <c r="K219" s="5">
        <v>0</v>
      </c>
      <c r="L219" s="5" t="s">
        <v>6</v>
      </c>
      <c r="M219" s="19">
        <f t="shared" si="14"/>
        <v>66</v>
      </c>
      <c r="N219" t="s">
        <v>6</v>
      </c>
    </row>
    <row r="220" spans="8:14" x14ac:dyDescent="0.25">
      <c r="H220" s="18">
        <f t="shared" si="15"/>
        <v>68.172560582898797</v>
      </c>
      <c r="I220" s="5">
        <v>0</v>
      </c>
      <c r="J220" s="5" t="s">
        <v>6</v>
      </c>
      <c r="K220" s="5">
        <v>0</v>
      </c>
      <c r="L220" s="5" t="s">
        <v>6</v>
      </c>
      <c r="M220" s="19">
        <f t="shared" si="14"/>
        <v>75</v>
      </c>
      <c r="N220" t="s">
        <v>6</v>
      </c>
    </row>
    <row r="221" spans="8:14" x14ac:dyDescent="0.25">
      <c r="H221" s="18">
        <f t="shared" si="15"/>
        <v>68.486719848257778</v>
      </c>
      <c r="I221" s="5">
        <v>0</v>
      </c>
      <c r="J221" s="5" t="s">
        <v>6</v>
      </c>
      <c r="K221" s="5">
        <v>0</v>
      </c>
      <c r="L221" s="5" t="s">
        <v>6</v>
      </c>
      <c r="M221" s="19">
        <f t="shared" si="14"/>
        <v>89</v>
      </c>
      <c r="N221" t="s">
        <v>6</v>
      </c>
    </row>
    <row r="222" spans="8:14" x14ac:dyDescent="0.25">
      <c r="H222" s="18">
        <f t="shared" si="15"/>
        <v>68.800879113616759</v>
      </c>
      <c r="I222" s="5">
        <v>0</v>
      </c>
      <c r="J222" s="5" t="s">
        <v>6</v>
      </c>
      <c r="K222" s="5">
        <v>0</v>
      </c>
      <c r="L222" s="5" t="s">
        <v>6</v>
      </c>
      <c r="M222" s="19">
        <f t="shared" si="14"/>
        <v>107</v>
      </c>
      <c r="N222" t="s">
        <v>6</v>
      </c>
    </row>
    <row r="223" spans="8:14" x14ac:dyDescent="0.25">
      <c r="H223" s="18">
        <f t="shared" si="15"/>
        <v>69.11503837897574</v>
      </c>
      <c r="I223" s="5">
        <v>0</v>
      </c>
      <c r="J223" s="5" t="s">
        <v>6</v>
      </c>
      <c r="K223" s="5">
        <v>0</v>
      </c>
      <c r="L223" s="5" t="s">
        <v>6</v>
      </c>
      <c r="M223" s="19">
        <f t="shared" si="14"/>
        <v>127</v>
      </c>
      <c r="N223" t="s">
        <v>6</v>
      </c>
    </row>
    <row r="224" spans="8:14" x14ac:dyDescent="0.25">
      <c r="H224" s="18">
        <f t="shared" si="15"/>
        <v>69.429197644334721</v>
      </c>
      <c r="I224" s="5">
        <v>0</v>
      </c>
      <c r="J224" s="5" t="s">
        <v>6</v>
      </c>
      <c r="K224" s="5">
        <v>0</v>
      </c>
      <c r="L224" s="5" t="s">
        <v>6</v>
      </c>
      <c r="M224" s="19">
        <f t="shared" si="14"/>
        <v>147</v>
      </c>
      <c r="N224" t="s">
        <v>6</v>
      </c>
    </row>
    <row r="225" spans="8:14" x14ac:dyDescent="0.25">
      <c r="H225" s="18">
        <f t="shared" si="15"/>
        <v>69.743356909693702</v>
      </c>
      <c r="I225" s="5">
        <v>0</v>
      </c>
      <c r="J225" s="5" t="s">
        <v>6</v>
      </c>
      <c r="K225" s="5">
        <v>0</v>
      </c>
      <c r="L225" s="5" t="s">
        <v>6</v>
      </c>
      <c r="M225" s="19">
        <f t="shared" si="14"/>
        <v>165</v>
      </c>
      <c r="N225" t="s">
        <v>6</v>
      </c>
    </row>
    <row r="226" spans="8:14" x14ac:dyDescent="0.25">
      <c r="H226" s="18">
        <f t="shared" si="15"/>
        <v>70.057516175052683</v>
      </c>
      <c r="I226" s="5">
        <v>0</v>
      </c>
      <c r="J226" s="5" t="s">
        <v>6</v>
      </c>
      <c r="K226" s="5">
        <v>0</v>
      </c>
      <c r="L226" s="5" t="s">
        <v>6</v>
      </c>
      <c r="M226" s="19">
        <f t="shared" si="14"/>
        <v>179</v>
      </c>
      <c r="N226" t="s">
        <v>6</v>
      </c>
    </row>
    <row r="227" spans="8:14" x14ac:dyDescent="0.25">
      <c r="H227" s="18">
        <f t="shared" si="15"/>
        <v>70.371675440411664</v>
      </c>
      <c r="I227" s="5">
        <v>0</v>
      </c>
      <c r="J227" s="5" t="s">
        <v>6</v>
      </c>
      <c r="K227" s="5">
        <v>0</v>
      </c>
      <c r="L227" s="5" t="s">
        <v>6</v>
      </c>
      <c r="M227" s="19">
        <f t="shared" si="14"/>
        <v>188</v>
      </c>
      <c r="N227" t="s">
        <v>6</v>
      </c>
    </row>
    <row r="228" spans="8:14" x14ac:dyDescent="0.25">
      <c r="H228" s="18">
        <f t="shared" si="15"/>
        <v>70.685834705770645</v>
      </c>
      <c r="I228" s="5">
        <v>0</v>
      </c>
      <c r="J228" s="5" t="s">
        <v>6</v>
      </c>
      <c r="K228" s="5">
        <v>0</v>
      </c>
      <c r="L228" s="5" t="s">
        <v>6</v>
      </c>
      <c r="M228" s="19">
        <f t="shared" si="14"/>
        <v>191</v>
      </c>
      <c r="N228" t="s">
        <v>6</v>
      </c>
    </row>
    <row r="229" spans="8:14" x14ac:dyDescent="0.25">
      <c r="H229" s="18">
        <f t="shared" si="15"/>
        <v>70.999993971129626</v>
      </c>
      <c r="I229" s="5">
        <v>0</v>
      </c>
      <c r="J229" s="5" t="s">
        <v>6</v>
      </c>
      <c r="K229" s="5">
        <v>0</v>
      </c>
      <c r="L229" s="5" t="s">
        <v>6</v>
      </c>
      <c r="M229" s="19">
        <f t="shared" si="14"/>
        <v>188</v>
      </c>
      <c r="N229" t="s">
        <v>6</v>
      </c>
    </row>
    <row r="230" spans="8:14" x14ac:dyDescent="0.25">
      <c r="H230" s="18">
        <f t="shared" si="15"/>
        <v>71.314153236488607</v>
      </c>
      <c r="I230" s="5">
        <v>0</v>
      </c>
      <c r="J230" s="5" t="s">
        <v>6</v>
      </c>
      <c r="K230" s="5">
        <v>0</v>
      </c>
      <c r="L230" s="5" t="s">
        <v>6</v>
      </c>
      <c r="M230" s="19">
        <f t="shared" si="14"/>
        <v>179</v>
      </c>
      <c r="N230" t="s">
        <v>6</v>
      </c>
    </row>
    <row r="231" spans="8:14" x14ac:dyDescent="0.25">
      <c r="H231" s="18">
        <f t="shared" si="15"/>
        <v>71.628312501847589</v>
      </c>
      <c r="I231" s="5">
        <v>0</v>
      </c>
      <c r="J231" s="5" t="s">
        <v>6</v>
      </c>
      <c r="K231" s="5">
        <v>0</v>
      </c>
      <c r="L231" s="5" t="s">
        <v>6</v>
      </c>
      <c r="M231" s="19">
        <f t="shared" si="14"/>
        <v>165</v>
      </c>
      <c r="N231" t="s">
        <v>6</v>
      </c>
    </row>
    <row r="232" spans="8:14" x14ac:dyDescent="0.25">
      <c r="H232" s="18">
        <f t="shared" si="15"/>
        <v>71.94247176720657</v>
      </c>
      <c r="I232" s="5">
        <v>0</v>
      </c>
      <c r="J232" s="5" t="s">
        <v>6</v>
      </c>
      <c r="K232" s="5">
        <v>0</v>
      </c>
      <c r="L232" s="5" t="s">
        <v>6</v>
      </c>
      <c r="M232" s="19">
        <f t="shared" si="14"/>
        <v>147</v>
      </c>
      <c r="N232" t="s">
        <v>6</v>
      </c>
    </row>
    <row r="233" spans="8:14" x14ac:dyDescent="0.25">
      <c r="H233" s="18">
        <f t="shared" si="15"/>
        <v>72.256631032565551</v>
      </c>
      <c r="I233" s="5">
        <v>0</v>
      </c>
      <c r="J233" s="5" t="s">
        <v>6</v>
      </c>
      <c r="K233" s="5">
        <v>0</v>
      </c>
      <c r="L233" s="5" t="s">
        <v>6</v>
      </c>
      <c r="M233" s="19">
        <f t="shared" si="14"/>
        <v>127</v>
      </c>
      <c r="N233" t="s">
        <v>6</v>
      </c>
    </row>
    <row r="234" spans="8:14" x14ac:dyDescent="0.25">
      <c r="H234" s="18">
        <f t="shared" si="15"/>
        <v>72.570790297924532</v>
      </c>
      <c r="I234" s="5">
        <v>0</v>
      </c>
      <c r="J234" s="5" t="s">
        <v>6</v>
      </c>
      <c r="K234" s="5">
        <v>0</v>
      </c>
      <c r="L234" s="5" t="s">
        <v>6</v>
      </c>
      <c r="M234" s="19">
        <f t="shared" si="14"/>
        <v>107</v>
      </c>
      <c r="N234" t="s">
        <v>6</v>
      </c>
    </row>
    <row r="235" spans="8:14" x14ac:dyDescent="0.25">
      <c r="H235" s="18">
        <f t="shared" si="15"/>
        <v>72.884949563283513</v>
      </c>
      <c r="I235" s="5">
        <v>0</v>
      </c>
      <c r="J235" s="5" t="s">
        <v>6</v>
      </c>
      <c r="K235" s="5">
        <v>0</v>
      </c>
      <c r="L235" s="5" t="s">
        <v>6</v>
      </c>
      <c r="M235" s="19">
        <f t="shared" si="14"/>
        <v>89</v>
      </c>
      <c r="N235" t="s">
        <v>6</v>
      </c>
    </row>
    <row r="236" spans="8:14" x14ac:dyDescent="0.25">
      <c r="H236" s="18">
        <f t="shared" si="15"/>
        <v>73.199108828642494</v>
      </c>
      <c r="I236" s="5">
        <v>0</v>
      </c>
      <c r="J236" s="5" t="s">
        <v>6</v>
      </c>
      <c r="K236" s="5">
        <v>0</v>
      </c>
      <c r="L236" s="5" t="s">
        <v>6</v>
      </c>
      <c r="M236" s="19">
        <f t="shared" si="14"/>
        <v>75</v>
      </c>
      <c r="N236" t="s">
        <v>6</v>
      </c>
    </row>
    <row r="237" spans="8:14" x14ac:dyDescent="0.25">
      <c r="H237" s="18">
        <f t="shared" si="15"/>
        <v>73.513268094001475</v>
      </c>
      <c r="I237" s="5">
        <v>0</v>
      </c>
      <c r="J237" s="5" t="s">
        <v>6</v>
      </c>
      <c r="K237" s="5">
        <v>0</v>
      </c>
      <c r="L237" s="5" t="s">
        <v>6</v>
      </c>
      <c r="M237" s="19">
        <f t="shared" si="14"/>
        <v>66</v>
      </c>
      <c r="N237" t="s">
        <v>6</v>
      </c>
    </row>
    <row r="238" spans="8:14" x14ac:dyDescent="0.25">
      <c r="H238" s="18">
        <f t="shared" si="15"/>
        <v>73.827427359360456</v>
      </c>
      <c r="I238" s="5">
        <v>0</v>
      </c>
      <c r="J238" s="5" t="s">
        <v>6</v>
      </c>
      <c r="K238" s="5">
        <v>0</v>
      </c>
      <c r="L238" s="5" t="s">
        <v>6</v>
      </c>
      <c r="M238" s="19">
        <f t="shared" si="14"/>
        <v>63</v>
      </c>
      <c r="N238" t="s">
        <v>6</v>
      </c>
    </row>
    <row r="239" spans="8:14" x14ac:dyDescent="0.25">
      <c r="H239" s="18">
        <f t="shared" si="15"/>
        <v>74.141586624719437</v>
      </c>
      <c r="I239" s="5">
        <v>0</v>
      </c>
      <c r="J239" s="5" t="s">
        <v>6</v>
      </c>
      <c r="K239" s="5">
        <v>0</v>
      </c>
      <c r="L239" s="5" t="s">
        <v>6</v>
      </c>
      <c r="M239" s="19">
        <f t="shared" si="14"/>
        <v>66</v>
      </c>
      <c r="N239" t="s">
        <v>6</v>
      </c>
    </row>
    <row r="240" spans="8:14" x14ac:dyDescent="0.25">
      <c r="H240" s="18">
        <f t="shared" si="15"/>
        <v>74.455745890078418</v>
      </c>
      <c r="I240" s="5">
        <v>0</v>
      </c>
      <c r="J240" s="5" t="s">
        <v>6</v>
      </c>
      <c r="K240" s="5">
        <v>0</v>
      </c>
      <c r="L240" s="5" t="s">
        <v>6</v>
      </c>
      <c r="M240" s="19">
        <f t="shared" si="14"/>
        <v>75</v>
      </c>
      <c r="N240" t="s">
        <v>6</v>
      </c>
    </row>
    <row r="241" spans="8:14" x14ac:dyDescent="0.25">
      <c r="H241" s="18">
        <f t="shared" si="15"/>
        <v>74.769905155437399</v>
      </c>
      <c r="I241" s="5">
        <v>0</v>
      </c>
      <c r="J241" s="5" t="s">
        <v>6</v>
      </c>
      <c r="K241" s="5">
        <v>0</v>
      </c>
      <c r="L241" s="5" t="s">
        <v>6</v>
      </c>
      <c r="M241" s="19">
        <f t="shared" si="14"/>
        <v>89</v>
      </c>
      <c r="N241" t="s">
        <v>6</v>
      </c>
    </row>
    <row r="242" spans="8:14" x14ac:dyDescent="0.25">
      <c r="H242" s="18">
        <f t="shared" si="15"/>
        <v>75.084064420796381</v>
      </c>
      <c r="I242" s="5">
        <v>0</v>
      </c>
      <c r="J242" s="5" t="s">
        <v>6</v>
      </c>
      <c r="K242" s="5">
        <v>0</v>
      </c>
      <c r="L242" s="5" t="s">
        <v>6</v>
      </c>
      <c r="M242" s="19">
        <f t="shared" si="14"/>
        <v>107</v>
      </c>
      <c r="N242" t="s">
        <v>6</v>
      </c>
    </row>
    <row r="243" spans="8:14" x14ac:dyDescent="0.25">
      <c r="H243" s="18">
        <f t="shared" si="15"/>
        <v>75.398223686155362</v>
      </c>
      <c r="I243" s="5">
        <v>0</v>
      </c>
      <c r="J243" s="5" t="s">
        <v>6</v>
      </c>
      <c r="K243" s="5">
        <v>0</v>
      </c>
      <c r="L243" s="5" t="s">
        <v>6</v>
      </c>
      <c r="M243" s="19">
        <f t="shared" si="14"/>
        <v>127</v>
      </c>
      <c r="N243" t="s">
        <v>6</v>
      </c>
    </row>
    <row r="244" spans="8:14" x14ac:dyDescent="0.25">
      <c r="H244" s="18">
        <f t="shared" si="15"/>
        <v>75.712382951514343</v>
      </c>
      <c r="I244" s="5">
        <v>0</v>
      </c>
      <c r="J244" s="5" t="s">
        <v>6</v>
      </c>
      <c r="K244" s="5">
        <v>0</v>
      </c>
      <c r="L244" s="5" t="s">
        <v>6</v>
      </c>
      <c r="M244" s="19">
        <f t="shared" si="14"/>
        <v>147</v>
      </c>
      <c r="N244" t="s">
        <v>6</v>
      </c>
    </row>
    <row r="245" spans="8:14" x14ac:dyDescent="0.25">
      <c r="H245" s="18">
        <f t="shared" si="15"/>
        <v>76.026542216873324</v>
      </c>
      <c r="I245" s="5">
        <v>0</v>
      </c>
      <c r="J245" s="5" t="s">
        <v>6</v>
      </c>
      <c r="K245" s="5">
        <v>0</v>
      </c>
      <c r="L245" s="5" t="s">
        <v>6</v>
      </c>
      <c r="M245" s="19">
        <f t="shared" si="14"/>
        <v>165</v>
      </c>
      <c r="N245" t="s">
        <v>6</v>
      </c>
    </row>
    <row r="246" spans="8:14" x14ac:dyDescent="0.25">
      <c r="H246" s="18">
        <f t="shared" si="15"/>
        <v>76.340701482232305</v>
      </c>
      <c r="I246" s="5">
        <v>0</v>
      </c>
      <c r="J246" s="5" t="s">
        <v>6</v>
      </c>
      <c r="K246" s="5">
        <v>0</v>
      </c>
      <c r="L246" s="5" t="s">
        <v>6</v>
      </c>
      <c r="M246" s="19">
        <f t="shared" si="14"/>
        <v>179</v>
      </c>
      <c r="N246" t="s">
        <v>6</v>
      </c>
    </row>
    <row r="247" spans="8:14" x14ac:dyDescent="0.25">
      <c r="H247" s="18">
        <f t="shared" si="15"/>
        <v>76.654860747591286</v>
      </c>
      <c r="I247" s="5">
        <v>0</v>
      </c>
      <c r="J247" s="5" t="s">
        <v>6</v>
      </c>
      <c r="K247" s="5">
        <v>0</v>
      </c>
      <c r="L247" s="5" t="s">
        <v>6</v>
      </c>
      <c r="M247" s="19">
        <f t="shared" si="14"/>
        <v>188</v>
      </c>
      <c r="N247" t="s">
        <v>6</v>
      </c>
    </row>
    <row r="248" spans="8:14" x14ac:dyDescent="0.25">
      <c r="H248" s="18">
        <f t="shared" si="15"/>
        <v>76.969020012950267</v>
      </c>
      <c r="I248" s="5">
        <v>0</v>
      </c>
      <c r="J248" s="5" t="s">
        <v>6</v>
      </c>
      <c r="K248" s="5">
        <v>0</v>
      </c>
      <c r="L248" s="5" t="s">
        <v>6</v>
      </c>
      <c r="M248" s="19">
        <f t="shared" si="14"/>
        <v>191</v>
      </c>
      <c r="N248" t="s">
        <v>6</v>
      </c>
    </row>
    <row r="249" spans="8:14" x14ac:dyDescent="0.25">
      <c r="H249" s="18">
        <f t="shared" si="15"/>
        <v>77.283179278309248</v>
      </c>
      <c r="I249" s="5">
        <v>0</v>
      </c>
      <c r="J249" s="5" t="s">
        <v>6</v>
      </c>
      <c r="K249" s="5">
        <v>0</v>
      </c>
      <c r="L249" s="5" t="s">
        <v>6</v>
      </c>
      <c r="M249" s="19">
        <f t="shared" si="14"/>
        <v>188</v>
      </c>
      <c r="N249" t="s">
        <v>6</v>
      </c>
    </row>
    <row r="250" spans="8:14" x14ac:dyDescent="0.25">
      <c r="H250" s="18">
        <f t="shared" si="15"/>
        <v>77.597338543668229</v>
      </c>
      <c r="I250" s="5">
        <v>0</v>
      </c>
      <c r="J250" s="5" t="s">
        <v>6</v>
      </c>
      <c r="K250" s="5">
        <v>0</v>
      </c>
      <c r="L250" s="5" t="s">
        <v>6</v>
      </c>
      <c r="M250" s="19">
        <f t="shared" si="14"/>
        <v>179</v>
      </c>
      <c r="N250" t="s">
        <v>6</v>
      </c>
    </row>
    <row r="251" spans="8:14" x14ac:dyDescent="0.25">
      <c r="H251" s="18">
        <f t="shared" si="15"/>
        <v>77.91149780902721</v>
      </c>
      <c r="I251" s="5">
        <v>0</v>
      </c>
      <c r="J251" s="5" t="s">
        <v>6</v>
      </c>
      <c r="K251" s="5">
        <v>0</v>
      </c>
      <c r="L251" s="5" t="s">
        <v>6</v>
      </c>
      <c r="M251" s="19">
        <f t="shared" si="14"/>
        <v>165</v>
      </c>
      <c r="N251" t="s">
        <v>6</v>
      </c>
    </row>
    <row r="252" spans="8:14" x14ac:dyDescent="0.25">
      <c r="H252" s="18">
        <f t="shared" si="15"/>
        <v>78.225657074386191</v>
      </c>
      <c r="I252" s="5">
        <v>0</v>
      </c>
      <c r="J252" s="5" t="s">
        <v>6</v>
      </c>
      <c r="K252" s="5">
        <v>0</v>
      </c>
      <c r="L252" s="5" t="s">
        <v>6</v>
      </c>
      <c r="M252" s="19">
        <f t="shared" si="14"/>
        <v>147</v>
      </c>
      <c r="N252" t="s">
        <v>6</v>
      </c>
    </row>
    <row r="253" spans="8:14" x14ac:dyDescent="0.25">
      <c r="H253" s="18">
        <f t="shared" si="15"/>
        <v>78.539816339745173</v>
      </c>
      <c r="I253" s="5">
        <v>0</v>
      </c>
      <c r="J253" s="5" t="s">
        <v>6</v>
      </c>
      <c r="K253" s="5">
        <v>0</v>
      </c>
      <c r="L253" s="5" t="s">
        <v>6</v>
      </c>
      <c r="M253" s="19">
        <f t="shared" si="14"/>
        <v>127</v>
      </c>
      <c r="N253" t="s">
        <v>6</v>
      </c>
    </row>
    <row r="254" spans="8:14" x14ac:dyDescent="0.25">
      <c r="H254" s="18">
        <f t="shared" si="15"/>
        <v>78.853975605104154</v>
      </c>
      <c r="I254" s="5">
        <v>0</v>
      </c>
      <c r="J254" s="5" t="s">
        <v>6</v>
      </c>
      <c r="K254" s="5">
        <v>0</v>
      </c>
      <c r="L254" s="5" t="s">
        <v>6</v>
      </c>
      <c r="M254" s="19">
        <f t="shared" si="14"/>
        <v>107</v>
      </c>
      <c r="N254" t="s">
        <v>6</v>
      </c>
    </row>
    <row r="255" spans="8:14" x14ac:dyDescent="0.25">
      <c r="H255" s="18">
        <f t="shared" si="15"/>
        <v>79.168134870463135</v>
      </c>
      <c r="I255" s="5">
        <v>0</v>
      </c>
      <c r="J255" s="5" t="s">
        <v>6</v>
      </c>
      <c r="K255" s="5">
        <v>0</v>
      </c>
      <c r="L255" s="5" t="s">
        <v>6</v>
      </c>
      <c r="M255" s="19">
        <f t="shared" si="14"/>
        <v>89</v>
      </c>
      <c r="N255" t="s">
        <v>6</v>
      </c>
    </row>
    <row r="256" spans="8:14" x14ac:dyDescent="0.25">
      <c r="H256" s="18">
        <f t="shared" si="15"/>
        <v>79.482294135822116</v>
      </c>
      <c r="I256" s="5">
        <v>0</v>
      </c>
      <c r="J256" s="5" t="s">
        <v>6</v>
      </c>
      <c r="K256" s="5">
        <v>0</v>
      </c>
      <c r="L256" s="5" t="s">
        <v>6</v>
      </c>
      <c r="M256" s="19">
        <f t="shared" si="14"/>
        <v>75</v>
      </c>
      <c r="N256" t="s">
        <v>6</v>
      </c>
    </row>
    <row r="257" spans="8:14" x14ac:dyDescent="0.25">
      <c r="H257" s="18">
        <f t="shared" si="15"/>
        <v>79.796453401181097</v>
      </c>
      <c r="I257" s="5">
        <v>0</v>
      </c>
      <c r="J257" s="5" t="s">
        <v>6</v>
      </c>
      <c r="K257" s="5">
        <v>0</v>
      </c>
      <c r="L257" s="5" t="s">
        <v>6</v>
      </c>
      <c r="M257" s="19">
        <f t="shared" si="14"/>
        <v>66</v>
      </c>
      <c r="N257" t="s">
        <v>6</v>
      </c>
    </row>
    <row r="258" spans="8:14" x14ac:dyDescent="0.25">
      <c r="H258" s="18">
        <f t="shared" si="15"/>
        <v>80.110612666540078</v>
      </c>
      <c r="I258" s="5">
        <v>0</v>
      </c>
      <c r="J258" s="5" t="s">
        <v>6</v>
      </c>
      <c r="K258" s="5">
        <v>0</v>
      </c>
      <c r="L258" s="5" t="s">
        <v>6</v>
      </c>
      <c r="M258" s="19">
        <f t="shared" si="14"/>
        <v>63</v>
      </c>
      <c r="N258" t="s">
        <v>6</v>
      </c>
    </row>
    <row r="259" spans="8:14" ht="15.75" thickBot="1" x14ac:dyDescent="0.3">
      <c r="H259" s="20">
        <f t="shared" si="15"/>
        <v>80.424771931899059</v>
      </c>
      <c r="I259" s="21">
        <v>0</v>
      </c>
      <c r="J259" s="21" t="s">
        <v>6</v>
      </c>
      <c r="K259" s="21">
        <v>0</v>
      </c>
      <c r="L259" s="21" t="s">
        <v>6</v>
      </c>
      <c r="M259" s="22">
        <f t="shared" si="14"/>
        <v>66</v>
      </c>
    </row>
    <row r="260" spans="8:14" ht="15.75" thickTop="1" x14ac:dyDescent="0.25"/>
  </sheetData>
  <mergeCells count="8">
    <mergeCell ref="F41:G41"/>
    <mergeCell ref="D31:E31"/>
    <mergeCell ref="F31:G31"/>
    <mergeCell ref="H1:M1"/>
    <mergeCell ref="D9:G9"/>
    <mergeCell ref="D19:G19"/>
    <mergeCell ref="D7:G8"/>
    <mergeCell ref="D30:G30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19D1-344E-44A1-A520-1A0606A5A6BC}">
  <dimension ref="B1:K48"/>
  <sheetViews>
    <sheetView tabSelected="1" topLeftCell="A10" workbookViewId="0">
      <selection activeCell="S37" sqref="S37"/>
    </sheetView>
  </sheetViews>
  <sheetFormatPr defaultRowHeight="15" x14ac:dyDescent="0.25"/>
  <cols>
    <col min="4" max="4" width="11" bestFit="1" customWidth="1"/>
    <col min="13" max="13" width="9.85546875" bestFit="1" customWidth="1"/>
  </cols>
  <sheetData>
    <row r="1" spans="2:10" x14ac:dyDescent="0.25">
      <c r="C1" t="s">
        <v>14</v>
      </c>
      <c r="D1">
        <v>10</v>
      </c>
    </row>
    <row r="2" spans="2:10" x14ac:dyDescent="0.25">
      <c r="C2" t="s">
        <v>25</v>
      </c>
      <c r="D2">
        <v>1</v>
      </c>
    </row>
    <row r="4" spans="2:10" x14ac:dyDescent="0.25">
      <c r="B4" s="37" t="s">
        <v>26</v>
      </c>
      <c r="C4" s="37"/>
      <c r="D4" s="37"/>
      <c r="E4" s="37"/>
      <c r="F4" s="37"/>
      <c r="G4" s="37"/>
      <c r="H4" s="37"/>
      <c r="I4" s="37"/>
      <c r="J4" s="37"/>
    </row>
    <row r="5" spans="2:10" x14ac:dyDescent="0.25">
      <c r="B5" s="10"/>
      <c r="C5" s="10"/>
      <c r="D5" s="37" t="s">
        <v>33</v>
      </c>
      <c r="E5" s="37"/>
      <c r="F5" s="37"/>
      <c r="G5" s="37"/>
      <c r="H5" s="37"/>
      <c r="I5" s="37"/>
      <c r="J5" s="37"/>
    </row>
    <row r="6" spans="2:10" x14ac:dyDescent="0.25">
      <c r="B6" s="10"/>
      <c r="C6" s="10"/>
      <c r="D6" s="23">
        <v>1.0000000000000001E-9</v>
      </c>
      <c r="E6" s="23">
        <v>9.9999999999999995E-8</v>
      </c>
      <c r="F6" s="23">
        <v>9.9999999999999995E-7</v>
      </c>
      <c r="G6" s="23">
        <v>1.0000000000000001E-5</v>
      </c>
      <c r="H6" s="23">
        <v>1E-3</v>
      </c>
      <c r="I6" s="10">
        <v>1</v>
      </c>
      <c r="J6" s="10">
        <v>100</v>
      </c>
    </row>
    <row r="7" spans="2:10" x14ac:dyDescent="0.25">
      <c r="B7" s="36" t="s">
        <v>34</v>
      </c>
      <c r="C7" s="26">
        <v>100</v>
      </c>
      <c r="D7" s="23">
        <f>2*PI()*$C7*D$6</f>
        <v>6.2831853071795864E-7</v>
      </c>
      <c r="E7" s="23">
        <f t="shared" ref="E7:J12" si="0">2*PI()*$C7*E$6</f>
        <v>6.2831853071795856E-5</v>
      </c>
      <c r="F7" s="23">
        <f t="shared" si="0"/>
        <v>6.2831853071795862E-4</v>
      </c>
      <c r="G7" s="23">
        <f t="shared" si="0"/>
        <v>6.2831853071795866E-3</v>
      </c>
      <c r="H7" s="23">
        <f t="shared" si="0"/>
        <v>0.62831853071795862</v>
      </c>
      <c r="I7" s="23">
        <f t="shared" si="0"/>
        <v>628.31853071795865</v>
      </c>
      <c r="J7" s="23">
        <f t="shared" si="0"/>
        <v>62831.853071795864</v>
      </c>
    </row>
    <row r="8" spans="2:10" x14ac:dyDescent="0.25">
      <c r="B8" s="36"/>
      <c r="C8" s="26">
        <v>500</v>
      </c>
      <c r="D8" s="23">
        <f t="shared" ref="D8:D12" si="1">2*PI()*$C8*D$6</f>
        <v>3.1415926535897929E-6</v>
      </c>
      <c r="E8" s="23">
        <f>2*PI()*$C8*E$6</f>
        <v>3.1415926535897925E-4</v>
      </c>
      <c r="F8" s="23">
        <f t="shared" si="0"/>
        <v>3.1415926535897929E-3</v>
      </c>
      <c r="G8" s="23">
        <f t="shared" si="0"/>
        <v>3.1415926535897934E-2</v>
      </c>
      <c r="H8" s="23">
        <f t="shared" si="0"/>
        <v>3.1415926535897931</v>
      </c>
      <c r="I8" s="23">
        <f t="shared" si="0"/>
        <v>3141.5926535897929</v>
      </c>
      <c r="J8" s="23">
        <f t="shared" si="0"/>
        <v>314159.26535897929</v>
      </c>
    </row>
    <row r="9" spans="2:10" x14ac:dyDescent="0.25">
      <c r="B9" s="36"/>
      <c r="C9" s="10">
        <v>1000</v>
      </c>
      <c r="D9" s="23">
        <f t="shared" si="1"/>
        <v>6.2831853071795858E-6</v>
      </c>
      <c r="E9" s="23">
        <f t="shared" si="0"/>
        <v>6.2831853071795851E-4</v>
      </c>
      <c r="F9" s="23">
        <f t="shared" si="0"/>
        <v>6.2831853071795857E-3</v>
      </c>
      <c r="G9" s="23">
        <f t="shared" si="0"/>
        <v>6.2831853071795868E-2</v>
      </c>
      <c r="H9" s="23">
        <f t="shared" si="0"/>
        <v>6.2831853071795862</v>
      </c>
      <c r="I9" s="23">
        <f t="shared" si="0"/>
        <v>6283.1853071795858</v>
      </c>
      <c r="J9" s="23">
        <f t="shared" si="0"/>
        <v>628318.53071795858</v>
      </c>
    </row>
    <row r="10" spans="2:10" x14ac:dyDescent="0.25">
      <c r="B10" s="36"/>
      <c r="C10" s="10">
        <v>5000</v>
      </c>
      <c r="D10" s="23">
        <f t="shared" si="1"/>
        <v>3.1415926535897935E-5</v>
      </c>
      <c r="E10" s="23">
        <f t="shared" si="0"/>
        <v>3.1415926535897929E-3</v>
      </c>
      <c r="F10" s="23">
        <f t="shared" si="0"/>
        <v>3.1415926535897934E-2</v>
      </c>
      <c r="G10" s="23">
        <f t="shared" si="0"/>
        <v>0.31415926535897937</v>
      </c>
      <c r="H10" s="23">
        <f>2*PI()*$C10*H$6</f>
        <v>31.415926535897931</v>
      </c>
      <c r="I10" s="23">
        <f t="shared" si="0"/>
        <v>31415.926535897932</v>
      </c>
      <c r="J10" s="23">
        <f t="shared" si="0"/>
        <v>3141592.653589793</v>
      </c>
    </row>
    <row r="11" spans="2:10" x14ac:dyDescent="0.25">
      <c r="B11" s="36"/>
      <c r="C11" s="10">
        <v>50000</v>
      </c>
      <c r="D11" s="23">
        <f t="shared" si="1"/>
        <v>3.1415926535897931E-4</v>
      </c>
      <c r="E11" s="23">
        <f t="shared" si="0"/>
        <v>3.1415926535897927E-2</v>
      </c>
      <c r="F11" s="23">
        <f t="shared" si="0"/>
        <v>0.31415926535897926</v>
      </c>
      <c r="G11" s="23">
        <f t="shared" si="0"/>
        <v>3.1415926535897931</v>
      </c>
      <c r="H11" s="23">
        <f t="shared" si="0"/>
        <v>314.15926535897927</v>
      </c>
      <c r="I11" s="23">
        <f t="shared" si="0"/>
        <v>314159.26535897929</v>
      </c>
      <c r="J11" s="23">
        <f t="shared" si="0"/>
        <v>31415926.535897929</v>
      </c>
    </row>
    <row r="12" spans="2:10" x14ac:dyDescent="0.25">
      <c r="B12" s="36"/>
      <c r="C12" s="10">
        <v>1000000</v>
      </c>
      <c r="D12" s="23">
        <f t="shared" si="1"/>
        <v>6.2831853071795866E-3</v>
      </c>
      <c r="E12" s="23">
        <f t="shared" si="0"/>
        <v>0.62831853071795862</v>
      </c>
      <c r="F12" s="23">
        <f t="shared" si="0"/>
        <v>6.2831853071795853</v>
      </c>
      <c r="G12" s="23">
        <f t="shared" si="0"/>
        <v>62.831853071795862</v>
      </c>
      <c r="H12" s="23">
        <f t="shared" si="0"/>
        <v>6283.1853071795858</v>
      </c>
      <c r="I12" s="23">
        <f t="shared" si="0"/>
        <v>6283185.307179586</v>
      </c>
      <c r="J12" s="23">
        <f t="shared" si="0"/>
        <v>628318530.71795857</v>
      </c>
    </row>
    <row r="15" spans="2:10" x14ac:dyDescent="0.25">
      <c r="C15" s="35" t="s">
        <v>27</v>
      </c>
      <c r="D15" s="10">
        <f>SQRT(D7^2+$D$1^2)</f>
        <v>10.00000000000002</v>
      </c>
      <c r="E15" s="10">
        <f t="shared" ref="E15:J15" si="2">SQRT(E7^2+$D$1^2)</f>
        <v>10.000000000197392</v>
      </c>
      <c r="F15" s="10">
        <f t="shared" si="2"/>
        <v>10.000000019739209</v>
      </c>
      <c r="G15" s="10">
        <f t="shared" si="2"/>
        <v>10.000001973920686</v>
      </c>
      <c r="H15" s="10">
        <f t="shared" si="2"/>
        <v>10.019719765344915</v>
      </c>
      <c r="I15" s="10">
        <f t="shared" si="2"/>
        <v>628.39810315084048</v>
      </c>
      <c r="J15" s="10">
        <f t="shared" si="2"/>
        <v>62831.853867570571</v>
      </c>
    </row>
    <row r="16" spans="2:10" x14ac:dyDescent="0.25">
      <c r="C16" s="35"/>
      <c r="D16" s="10">
        <f t="shared" ref="D16:J16" si="3">SQRT(D8^2+$D$1^2)</f>
        <v>10.000000000000494</v>
      </c>
      <c r="E16" s="10">
        <f t="shared" si="3"/>
        <v>10.000000004934803</v>
      </c>
      <c r="F16" s="10">
        <f t="shared" si="3"/>
        <v>10.000000493480208</v>
      </c>
      <c r="G16" s="10">
        <f t="shared" si="3"/>
        <v>10.000049347900244</v>
      </c>
      <c r="H16" s="10">
        <f t="shared" si="3"/>
        <v>10.481870272097884</v>
      </c>
      <c r="I16" s="10">
        <f t="shared" si="3"/>
        <v>3141.6085690437881</v>
      </c>
      <c r="J16" s="10">
        <f t="shared" si="3"/>
        <v>314159.26551813423</v>
      </c>
    </row>
    <row r="17" spans="3:11" x14ac:dyDescent="0.25">
      <c r="C17" s="35"/>
      <c r="D17" s="10">
        <f t="shared" ref="D17:J17" si="4">SQRT(D9^2+$D$1^2)</f>
        <v>10.000000000001974</v>
      </c>
      <c r="E17" s="10">
        <f t="shared" si="4"/>
        <v>10.000000019739209</v>
      </c>
      <c r="F17" s="10">
        <f t="shared" si="4"/>
        <v>10.000001973920686</v>
      </c>
      <c r="G17" s="10">
        <f t="shared" si="4"/>
        <v>10.000197390139878</v>
      </c>
      <c r="H17" s="10">
        <f t="shared" si="4"/>
        <v>11.810098120013967</v>
      </c>
      <c r="I17" s="10">
        <f t="shared" si="4"/>
        <v>6283.1932649217015</v>
      </c>
      <c r="J17" s="10">
        <f t="shared" si="4"/>
        <v>628318.53079753602</v>
      </c>
    </row>
    <row r="18" spans="3:11" x14ac:dyDescent="0.25">
      <c r="C18" s="35"/>
      <c r="D18" s="10">
        <f t="shared" ref="D18:J18" si="5">SQRT(D10^2+$D$1^2)</f>
        <v>10.000000000049347</v>
      </c>
      <c r="E18" s="10">
        <f t="shared" si="5"/>
        <v>10.000000493480208</v>
      </c>
      <c r="F18" s="10">
        <f t="shared" si="5"/>
        <v>10.000049347900244</v>
      </c>
      <c r="G18" s="10">
        <f t="shared" si="5"/>
        <v>10.004933585187404</v>
      </c>
      <c r="H18" s="10">
        <f t="shared" si="5"/>
        <v>32.969083094756151</v>
      </c>
      <c r="I18" s="10">
        <f t="shared" si="5"/>
        <v>31415.928127447321</v>
      </c>
      <c r="J18" s="10">
        <f t="shared" si="5"/>
        <v>3141592.6536057084</v>
      </c>
    </row>
    <row r="19" spans="3:11" x14ac:dyDescent="0.25">
      <c r="C19" s="35"/>
      <c r="D19" s="10">
        <f t="shared" ref="D19:J19" si="6">SQRT(D11^2+$D$1^2)</f>
        <v>10.000000004934803</v>
      </c>
      <c r="E19" s="10">
        <f t="shared" si="6"/>
        <v>10.000049347900244</v>
      </c>
      <c r="F19" s="10">
        <f t="shared" si="6"/>
        <v>10.004933585187404</v>
      </c>
      <c r="G19" s="10">
        <f t="shared" si="6"/>
        <v>10.481870272097884</v>
      </c>
      <c r="H19" s="10">
        <f t="shared" si="6"/>
        <v>314.31838000806374</v>
      </c>
      <c r="I19" s="10">
        <f t="shared" si="6"/>
        <v>314159.26551813423</v>
      </c>
      <c r="J19" s="10">
        <f t="shared" si="6"/>
        <v>31415926.53589952</v>
      </c>
    </row>
    <row r="20" spans="3:11" x14ac:dyDescent="0.25">
      <c r="C20" s="35"/>
      <c r="D20" s="10">
        <f t="shared" ref="D20:J20" si="7">SQRT(D12^2+$D$1^2)</f>
        <v>10.000001973920686</v>
      </c>
      <c r="E20" s="10">
        <f t="shared" si="7"/>
        <v>10.019719765344915</v>
      </c>
      <c r="F20" s="10">
        <f t="shared" si="7"/>
        <v>11.810098120013967</v>
      </c>
      <c r="G20" s="10">
        <f t="shared" si="7"/>
        <v>63.622651315673281</v>
      </c>
      <c r="H20" s="10">
        <f t="shared" si="7"/>
        <v>6283.1932649217015</v>
      </c>
      <c r="I20" s="10">
        <f t="shared" si="7"/>
        <v>6283185.3071875442</v>
      </c>
      <c r="J20" s="10">
        <f t="shared" si="7"/>
        <v>628318530.71795869</v>
      </c>
    </row>
    <row r="23" spans="3:11" x14ac:dyDescent="0.25">
      <c r="C23" s="38" t="s">
        <v>19</v>
      </c>
      <c r="D23">
        <f>$D$2/D15</f>
        <v>9.9999999999999811E-2</v>
      </c>
      <c r="E23">
        <f t="shared" ref="E23:J23" si="8">$D$2/E15</f>
        <v>9.9999999998026071E-2</v>
      </c>
      <c r="F23">
        <f t="shared" si="8"/>
        <v>9.9999999802607903E-2</v>
      </c>
      <c r="G23">
        <f t="shared" si="8"/>
        <v>9.9999980260797039E-2</v>
      </c>
      <c r="H23">
        <f t="shared" si="8"/>
        <v>9.9803190450364496E-2</v>
      </c>
      <c r="I23">
        <f t="shared" si="8"/>
        <v>1.5913478971147695E-3</v>
      </c>
      <c r="J23">
        <f t="shared" si="8"/>
        <v>1.5915494107617447E-5</v>
      </c>
    </row>
    <row r="24" spans="3:11" x14ac:dyDescent="0.25">
      <c r="C24" s="38"/>
      <c r="D24">
        <f t="shared" ref="D24:J24" si="9">$D$2/D16</f>
        <v>9.9999999999995065E-2</v>
      </c>
      <c r="E24">
        <f t="shared" si="9"/>
        <v>9.9999999950651966E-2</v>
      </c>
      <c r="F24">
        <f t="shared" si="9"/>
        <v>9.9999995065198161E-2</v>
      </c>
      <c r="G24">
        <f t="shared" si="9"/>
        <v>9.9999506523432757E-2</v>
      </c>
      <c r="H24">
        <f t="shared" si="9"/>
        <v>9.5402821637846497E-2</v>
      </c>
      <c r="I24">
        <f t="shared" si="9"/>
        <v>3.1830827361932306E-4</v>
      </c>
      <c r="J24">
        <f t="shared" si="9"/>
        <v>3.1830988602253304E-6</v>
      </c>
    </row>
    <row r="25" spans="3:11" x14ac:dyDescent="0.25">
      <c r="C25" s="38"/>
      <c r="D25">
        <f t="shared" ref="D25:J25" si="10">$D$2/D17</f>
        <v>9.9999999999980271E-2</v>
      </c>
      <c r="E25">
        <f t="shared" si="10"/>
        <v>9.9999999802607903E-2</v>
      </c>
      <c r="F25">
        <f t="shared" si="10"/>
        <v>9.9999980260797039E-2</v>
      </c>
      <c r="G25">
        <f t="shared" si="10"/>
        <v>9.9998026137563326E-2</v>
      </c>
      <c r="H25">
        <f t="shared" si="10"/>
        <v>8.467330159648305E-2</v>
      </c>
      <c r="I25">
        <f t="shared" si="10"/>
        <v>1.5915474152018808E-4</v>
      </c>
      <c r="J25">
        <f t="shared" si="10"/>
        <v>1.5915494307173815E-6</v>
      </c>
    </row>
    <row r="26" spans="3:11" x14ac:dyDescent="0.25">
      <c r="C26" s="38"/>
      <c r="D26">
        <f t="shared" ref="D26:J26" si="11">$D$2/D18</f>
        <v>9.9999999999506525E-2</v>
      </c>
      <c r="E26">
        <f t="shared" si="11"/>
        <v>9.9999995065198161E-2</v>
      </c>
      <c r="F26">
        <f t="shared" si="11"/>
        <v>9.9999506523432757E-2</v>
      </c>
      <c r="G26">
        <f t="shared" si="11"/>
        <v>9.9950688476386204E-2</v>
      </c>
      <c r="H26">
        <f t="shared" si="11"/>
        <v>3.0331447105335287E-2</v>
      </c>
      <c r="I26">
        <f t="shared" si="11"/>
        <v>3.1830987005802472E-5</v>
      </c>
      <c r="J26">
        <f t="shared" si="11"/>
        <v>3.1830988618217811E-7</v>
      </c>
    </row>
    <row r="27" spans="3:11" x14ac:dyDescent="0.25">
      <c r="C27" s="38"/>
      <c r="D27">
        <f t="shared" ref="D27:J27" si="12">$D$2/D19</f>
        <v>9.9999999950651966E-2</v>
      </c>
      <c r="E27">
        <f t="shared" si="12"/>
        <v>9.9999506523432757E-2</v>
      </c>
      <c r="F27">
        <f t="shared" si="12"/>
        <v>9.9950688476386204E-2</v>
      </c>
      <c r="G27">
        <f t="shared" si="12"/>
        <v>9.5402821637846497E-2</v>
      </c>
      <c r="H27">
        <f t="shared" si="12"/>
        <v>3.1814875094938618E-3</v>
      </c>
      <c r="I27">
        <f t="shared" si="12"/>
        <v>3.1830988602253304E-6</v>
      </c>
      <c r="J27">
        <f t="shared" si="12"/>
        <v>3.183098861837746E-8</v>
      </c>
    </row>
    <row r="28" spans="3:11" x14ac:dyDescent="0.25">
      <c r="C28" s="38"/>
      <c r="D28">
        <f t="shared" ref="D28:I28" si="13">$D$2/D20</f>
        <v>9.9999980260797039E-2</v>
      </c>
      <c r="E28">
        <f t="shared" si="13"/>
        <v>9.9803190450364496E-2</v>
      </c>
      <c r="F28">
        <f t="shared" si="13"/>
        <v>8.467330159648305E-2</v>
      </c>
      <c r="G28">
        <f t="shared" si="13"/>
        <v>1.5717672547758986E-2</v>
      </c>
      <c r="H28">
        <f t="shared" si="13"/>
        <v>1.5915474152018808E-4</v>
      </c>
      <c r="I28">
        <f t="shared" si="13"/>
        <v>1.5915494309169375E-7</v>
      </c>
      <c r="J28">
        <f>$D$2/J20</f>
        <v>1.5915494309189533E-9</v>
      </c>
    </row>
    <row r="30" spans="3:11" x14ac:dyDescent="0.25">
      <c r="C30" s="39" t="s">
        <v>35</v>
      </c>
      <c r="D30" s="39"/>
      <c r="E30" s="39"/>
      <c r="F30" s="39"/>
      <c r="G30" s="39"/>
      <c r="H30" s="39"/>
      <c r="I30" s="39"/>
      <c r="J30" s="39"/>
    </row>
    <row r="31" spans="3:11" x14ac:dyDescent="0.25">
      <c r="C31" s="36" t="s">
        <v>28</v>
      </c>
      <c r="D31" s="10">
        <f>DEGREES(ATAN(D7/$D$1))</f>
        <v>3.5999999999999956E-6</v>
      </c>
      <c r="E31" s="10">
        <f>DEGREES(ATAN(E7/$D$1))</f>
        <v>3.599999999952626E-4</v>
      </c>
      <c r="F31" s="10">
        <f t="shared" ref="E31:J31" si="14">DEGREES(ATAN(F7/$D$1))</f>
        <v>3.5999999952625898E-3</v>
      </c>
      <c r="G31" s="10">
        <f t="shared" si="14"/>
        <v>3.5999995262591011E-2</v>
      </c>
      <c r="H31" s="26">
        <f t="shared" si="14"/>
        <v>3.5952737798681755</v>
      </c>
      <c r="I31" s="27">
        <f t="shared" si="14"/>
        <v>89.088186330386165</v>
      </c>
      <c r="J31" s="27">
        <f t="shared" si="14"/>
        <v>89.990881093549177</v>
      </c>
      <c r="K31" t="s">
        <v>37</v>
      </c>
    </row>
    <row r="32" spans="3:11" x14ac:dyDescent="0.25">
      <c r="C32" s="36"/>
      <c r="D32" s="10">
        <f t="shared" ref="D32:J32" si="15">DEGREES(ATAN(D8/$D$1))</f>
        <v>1.7999999999999408E-5</v>
      </c>
      <c r="E32" s="10">
        <f t="shared" si="15"/>
        <v>1.7999999994078235E-3</v>
      </c>
      <c r="F32" s="10">
        <f t="shared" si="15"/>
        <v>1.799999940782377E-2</v>
      </c>
      <c r="G32" s="10">
        <f t="shared" si="15"/>
        <v>0.17999940782724266</v>
      </c>
      <c r="H32" s="26">
        <f t="shared" si="15"/>
        <v>17.44059449051187</v>
      </c>
      <c r="I32" s="26">
        <f t="shared" si="15"/>
        <v>89.817622485398985</v>
      </c>
      <c r="J32" s="26">
        <f t="shared" si="15"/>
        <v>89.99817621869505</v>
      </c>
      <c r="K32" t="s">
        <v>36</v>
      </c>
    </row>
    <row r="33" spans="3:10" x14ac:dyDescent="0.25">
      <c r="C33" s="36"/>
      <c r="D33" s="10">
        <f t="shared" ref="D33:J33" si="16">DEGREES(ATAN(D9/$D$1))</f>
        <v>3.5999999999995258E-5</v>
      </c>
      <c r="E33" s="10">
        <f t="shared" si="16"/>
        <v>3.5999999952625898E-3</v>
      </c>
      <c r="F33" s="10">
        <f t="shared" si="16"/>
        <v>3.5999995262591011E-2</v>
      </c>
      <c r="G33" s="10">
        <f t="shared" si="16"/>
        <v>0.35999526270209958</v>
      </c>
      <c r="H33" s="27">
        <f t="shared" si="16"/>
        <v>32.141907635342058</v>
      </c>
      <c r="I33" s="27">
        <f t="shared" si="16"/>
        <v>89.908811011716651</v>
      </c>
      <c r="J33" s="27">
        <f t="shared" si="16"/>
        <v>89.999088109347298</v>
      </c>
    </row>
    <row r="34" spans="3:10" x14ac:dyDescent="0.25">
      <c r="C34" s="36"/>
      <c r="D34" s="10">
        <f t="shared" ref="D34:J34" si="17">DEGREES(ATAN(D10/$D$1))</f>
        <v>1.7999999999940782E-4</v>
      </c>
      <c r="E34" s="10">
        <f t="shared" si="17"/>
        <v>1.799999940782377E-2</v>
      </c>
      <c r="F34" s="10">
        <f t="shared" si="17"/>
        <v>0.17999940782724266</v>
      </c>
      <c r="G34" s="10">
        <f t="shared" si="17"/>
        <v>1.7994081741616377</v>
      </c>
      <c r="H34" s="27">
        <f t="shared" si="17"/>
        <v>72.343212848587143</v>
      </c>
      <c r="I34" s="27">
        <f t="shared" si="17"/>
        <v>89.981762187560349</v>
      </c>
      <c r="J34" s="27">
        <f t="shared" si="17"/>
        <v>89.99981762186944</v>
      </c>
    </row>
    <row r="35" spans="3:10" x14ac:dyDescent="0.25">
      <c r="C35" s="36"/>
      <c r="D35" s="10">
        <f t="shared" ref="D35:J35" si="18">DEGREES(ATAN(D11/$D$1))</f>
        <v>1.7999999994078235E-3</v>
      </c>
      <c r="E35" s="10">
        <f t="shared" si="18"/>
        <v>0.17999940782724264</v>
      </c>
      <c r="F35" s="10">
        <f t="shared" si="18"/>
        <v>1.7994081741616372</v>
      </c>
      <c r="G35" s="27">
        <f t="shared" si="18"/>
        <v>17.44059449051187</v>
      </c>
      <c r="H35" s="27">
        <f t="shared" si="18"/>
        <v>88.176834279185869</v>
      </c>
      <c r="I35" s="27">
        <f t="shared" si="18"/>
        <v>89.99817621869505</v>
      </c>
      <c r="J35" s="27">
        <f t="shared" si="18"/>
        <v>89.999981762186948</v>
      </c>
    </row>
    <row r="36" spans="3:10" x14ac:dyDescent="0.25">
      <c r="C36" s="36"/>
      <c r="D36" s="10">
        <f t="shared" ref="D36:J36" si="19">DEGREES(ATAN(D12/$D$1))</f>
        <v>3.5999995262591011E-2</v>
      </c>
      <c r="E36" s="10">
        <f t="shared" si="19"/>
        <v>3.5952737798681755</v>
      </c>
      <c r="F36" s="27">
        <f t="shared" si="19"/>
        <v>32.141907635342051</v>
      </c>
      <c r="G36" s="27">
        <f t="shared" si="19"/>
        <v>80.956938920962315</v>
      </c>
      <c r="H36" s="27">
        <f t="shared" si="19"/>
        <v>89.908811011716651</v>
      </c>
      <c r="I36" s="27">
        <f t="shared" si="19"/>
        <v>89.999908810934727</v>
      </c>
      <c r="J36" s="27">
        <f t="shared" si="19"/>
        <v>89.999999088109348</v>
      </c>
    </row>
    <row r="39" spans="3:10" x14ac:dyDescent="0.25">
      <c r="C39">
        <v>0.1</v>
      </c>
    </row>
    <row r="40" spans="3:10" x14ac:dyDescent="0.25">
      <c r="C40">
        <f>C39+0.1</f>
        <v>0.2</v>
      </c>
    </row>
    <row r="41" spans="3:10" x14ac:dyDescent="0.25">
      <c r="C41">
        <f t="shared" ref="C41:C47" si="20">C40+0.1</f>
        <v>0.30000000000000004</v>
      </c>
    </row>
    <row r="42" spans="3:10" x14ac:dyDescent="0.25">
      <c r="C42">
        <f t="shared" si="20"/>
        <v>0.4</v>
      </c>
    </row>
    <row r="43" spans="3:10" x14ac:dyDescent="0.25">
      <c r="C43">
        <f t="shared" si="20"/>
        <v>0.5</v>
      </c>
    </row>
    <row r="44" spans="3:10" x14ac:dyDescent="0.25">
      <c r="C44">
        <f t="shared" si="20"/>
        <v>0.6</v>
      </c>
    </row>
    <row r="45" spans="3:10" x14ac:dyDescent="0.25">
      <c r="C45">
        <f t="shared" si="20"/>
        <v>0.7</v>
      </c>
    </row>
    <row r="46" spans="3:10" x14ac:dyDescent="0.25">
      <c r="C46">
        <f t="shared" si="20"/>
        <v>0.79999999999999993</v>
      </c>
    </row>
    <row r="47" spans="3:10" x14ac:dyDescent="0.25">
      <c r="C47">
        <f t="shared" si="20"/>
        <v>0.89999999999999991</v>
      </c>
    </row>
    <row r="48" spans="3:10" x14ac:dyDescent="0.25">
      <c r="C48">
        <f>C47+0.1</f>
        <v>0.99999999999999989</v>
      </c>
    </row>
  </sheetData>
  <mergeCells count="7">
    <mergeCell ref="C15:C20"/>
    <mergeCell ref="C31:C36"/>
    <mergeCell ref="D5:J5"/>
    <mergeCell ref="B7:B12"/>
    <mergeCell ref="B4:J4"/>
    <mergeCell ref="C23:C28"/>
    <mergeCell ref="C30:J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sinewave</vt:lpstr>
      <vt:lpstr>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</dc:creator>
  <cp:lastModifiedBy>Rafał</cp:lastModifiedBy>
  <dcterms:created xsi:type="dcterms:W3CDTF">2019-11-06T19:48:55Z</dcterms:created>
  <dcterms:modified xsi:type="dcterms:W3CDTF">2023-12-16T16:32:39Z</dcterms:modified>
</cp:coreProperties>
</file>