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0\_R_Project\rev_drainase_purwakarta\data_and_code\"/>
    </mc:Choice>
  </mc:AlternateContent>
  <xr:revisionPtr revIDLastSave="0" documentId="13_ncr:1_{DAA71C00-B2AA-43F5-B678-575F14AD7261}" xr6:coauthVersionLast="45" xr6:coauthVersionMax="45" xr10:uidLastSave="{00000000-0000-0000-0000-000000000000}"/>
  <bookViews>
    <workbookView xWindow="1920" yWindow="1920" windowWidth="17280" windowHeight="8964" firstSheet="1" activeTab="5" xr2:uid="{AD7706C6-5E18-4BD2-AE6B-C9BAD8C97B36}"/>
    <workbookView xWindow="6204" yWindow="3372" windowWidth="11520" windowHeight="11904" firstSheet="1" activeTab="3" xr2:uid="{72BD09A8-2734-4EB4-A916-154B81513C43}"/>
  </bookViews>
  <sheets>
    <sheet name="Tabel_Z" sheetId="1" r:id="rId1"/>
    <sheet name="log_pearson_III" sheetId="2" r:id="rId2"/>
    <sheet name="lp_III" sheetId="4" r:id="rId3"/>
    <sheet name="Tabel" sheetId="3" r:id="rId4"/>
    <sheet name="yn" sheetId="5" r:id="rId5"/>
    <sheet name="sn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Pd1">#REF!</definedName>
    <definedName name="____Pd2">#REF!</definedName>
    <definedName name="___Pd1">#REF!</definedName>
    <definedName name="___Pd2">#REF!</definedName>
    <definedName name="__123Graph_A" hidden="1">'[1]Hujan BUlanan'!$L$19:$L$64</definedName>
    <definedName name="__123Graph_B" hidden="1">#N/A</definedName>
    <definedName name="__123Graph_C" hidden="1">[2]n!$P$19:$P$138</definedName>
    <definedName name="__123Graph_X" hidden="1">'[1]Hujan BUlanan'!$Q$19:$Q$69</definedName>
    <definedName name="__Pd1">#REF!</definedName>
    <definedName name="__Pd2">#REF!</definedName>
    <definedName name="_1__123Graph_APROB_1" hidden="1">'[1]Hujan BUlanan'!$L$19:$L$64</definedName>
    <definedName name="_2__123Graph_BPROB_1" hidden="1">#N/A</definedName>
    <definedName name="_3__123Graph_XPROB_1" hidden="1">'[1]Hujan BUlanan'!$Q$19:$Q$69</definedName>
    <definedName name="_Fill" hidden="1">'[1]Hujan BUlanan'!$AN$18:$AN$30</definedName>
    <definedName name="_Key1" hidden="1">'[1]Hujan BUlanan'!$L$19:$L$62</definedName>
    <definedName name="_Order1" hidden="1">255</definedName>
    <definedName name="_Pd1">#REF!</definedName>
    <definedName name="_Pd2">#REF!</definedName>
    <definedName name="_Sort" hidden="1">'[1]Hujan BUlanan'!$L$19:$L$62</definedName>
    <definedName name="_Tp03">[3]R_rerata!$F$17</definedName>
    <definedName name="A">[3]R_rerata!$G$24</definedName>
    <definedName name="Alfa">[3]R_rerata!$F$8</definedName>
    <definedName name="B">[4]Et!$B$5</definedName>
    <definedName name="CS">'[5]Tab-LG3'!$B$12:$B$72</definedName>
    <definedName name="DATA_HUJAN">[6]Lembar2!$B$6:$B$23</definedName>
    <definedName name="dsfew" hidden="1">[2]n!$B$19:$B$138</definedName>
    <definedName name="Dua">#REF!</definedName>
    <definedName name="ea">[4]Et!$B$6</definedName>
    <definedName name="ExternalData_1" localSheetId="1">log_pearson_III!$A$3:$J$43</definedName>
    <definedName name="ExternalData_1" localSheetId="2">lp_III!$A$3:$J$40</definedName>
    <definedName name="fgdg">#REF!</definedName>
    <definedName name="fwf" hidden="1">[2]n!$P$19:$P$138</definedName>
    <definedName name="h">[4]Et!$K$4</definedName>
    <definedName name="ha">[4]Et!$L$4</definedName>
    <definedName name="HB">#N/A</definedName>
    <definedName name="i">#REF!</definedName>
    <definedName name="IGWS">#REF!</definedName>
    <definedName name="INPUT_DATA" localSheetId="3">'[7]Analisa Frekuensi Manual'!$C$4:$C$55</definedName>
    <definedName name="INPUT_DATA">[8]main_sheet!$C$4:$C$55</definedName>
    <definedName name="input_ln" localSheetId="3">'[7]Analisa Frekuensi Manual'!$D$4:$D$55</definedName>
    <definedName name="input_ln">[8]main_sheet!$D$4:$D$55</definedName>
    <definedName name="ISM">#REF!</definedName>
    <definedName name="Jml_Data">[6]Lembar2!$M$24</definedName>
    <definedName name="k">#REF!</definedName>
    <definedName name="k10_gumbel" localSheetId="3">'[7]Analisa Frekuensi Manual'!$O$69</definedName>
    <definedName name="k10_gumbel">[8]main_sheet!$O$69</definedName>
    <definedName name="ka">'[9]hujan eff'!$R$11</definedName>
    <definedName name="kb">'[9]hujan eff'!$S$11</definedName>
    <definedName name="KP">'[10]TREND_PER 2 MGG'!$R$52</definedName>
    <definedName name="kt">'[9]hujan eff'!$S$11</definedName>
    <definedName name="kurt">[8]main_sheet!$M$44</definedName>
    <definedName name="L">[3]R_rerata!$F$5</definedName>
    <definedName name="Lima">'[5]Tab-LG3'!$I$12:$I$72</definedName>
    <definedName name="Lima10">#REF!</definedName>
    <definedName name="lp_1.5" localSheetId="2">lp_III!$O$15</definedName>
    <definedName name="lp_1.5" localSheetId="3">[7]Freq_K_Factors_Pearson_Type_III!$O$18</definedName>
    <definedName name="lp_1.5">log_pearson_III!$O$18</definedName>
    <definedName name="lp_10" localSheetId="2">lp_III!$R$15</definedName>
    <definedName name="lp_10" localSheetId="3">[7]Freq_K_Factors_Pearson_Type_III!$R$18</definedName>
    <definedName name="lp_10">log_pearson_III!$R$18</definedName>
    <definedName name="lp_100" localSheetId="2">lp_III!$U$15</definedName>
    <definedName name="lp_100" localSheetId="3">[7]Freq_K_Factors_Pearson_Type_III!$U$18</definedName>
    <definedName name="lp_100">log_pearson_III!$U$18</definedName>
    <definedName name="lp_1000" localSheetId="2">lp_III!$W$15</definedName>
    <definedName name="lp_1000" localSheetId="3">[7]Freq_K_Factors_Pearson_Type_III!$W$18</definedName>
    <definedName name="lp_1000">log_pearson_III!$W$18</definedName>
    <definedName name="lp_2" localSheetId="2">lp_III!$P$15</definedName>
    <definedName name="lp_2" localSheetId="3">[7]Freq_K_Factors_Pearson_Type_III!$P$18</definedName>
    <definedName name="lp_2">log_pearson_III!$P$18</definedName>
    <definedName name="lp_200" localSheetId="2">lp_III!$V$15</definedName>
    <definedName name="lp_200" localSheetId="3">[7]Freq_K_Factors_Pearson_Type_III!$V$18</definedName>
    <definedName name="lp_200">log_pearson_III!$V$18</definedName>
    <definedName name="lp_25" localSheetId="2">lp_III!$S$15</definedName>
    <definedName name="lp_25" localSheetId="3">[7]Freq_K_Factors_Pearson_Type_III!$S$18</definedName>
    <definedName name="lp_25">log_pearson_III!$S$18</definedName>
    <definedName name="lp_5" localSheetId="2">lp_III!$Q$15</definedName>
    <definedName name="lp_5" localSheetId="3">[7]Freq_K_Factors_Pearson_Type_III!$Q$18</definedName>
    <definedName name="lp_5">log_pearson_III!$Q$18</definedName>
    <definedName name="lp_50" localSheetId="2">lp_III!$T$15</definedName>
    <definedName name="lp_50" localSheetId="3">[7]Freq_K_Factors_Pearson_Type_III!$T$18</definedName>
    <definedName name="lp_50">log_pearson_III!$T$18</definedName>
    <definedName name="LuasDPS">[3]R_rerata!$F$6</definedName>
    <definedName name="m">#REF!</definedName>
    <definedName name="Mokel_89">#REF!</definedName>
    <definedName name="Mokel_90">#REF!</definedName>
    <definedName name="Mokel_91">#REF!</definedName>
    <definedName name="Mokel_92">#REF!</definedName>
    <definedName name="Mokel_93">#REF!</definedName>
    <definedName name="Mokel_94">#REF!</definedName>
    <definedName name="Mokel_95">#REF!</definedName>
    <definedName name="Mokel_96">#REF!</definedName>
    <definedName name="Mokel_97">#REF!</definedName>
    <definedName name="Mokel_98">#REF!</definedName>
    <definedName name="N">[2]n!#REF!</definedName>
    <definedName name="Plwj">#REF!</definedName>
    <definedName name="_xlnm.Print_Area">[2]n!$B$38:$G$57</definedName>
    <definedName name="Print_Area_MI">[11]Sheet1!$B$2:$R$120</definedName>
    <definedName name="QB">#N/A</definedName>
    <definedName name="Qp">[3]R_rerata!$F$13</definedName>
    <definedName name="ra">[4]Et!$B$4</definedName>
    <definedName name="rata2" localSheetId="3">'[7]Analisa Frekuensi Manual'!$M$33</definedName>
    <definedName name="rata2">[8]main_sheet!$M$33</definedName>
    <definedName name="rata2_ln" localSheetId="3">'[7]Analisa Frekuensi Manual'!$U$33</definedName>
    <definedName name="rata2_ln">[8]main_sheet!$U$33</definedName>
    <definedName name="Re_Soa">#REF!</definedName>
    <definedName name="Rerata">'[12]Statistik Dasar'!$D$17</definedName>
    <definedName name="Rerata_DAS_Baing">'[13]SUBWS BAING'!$A$7:$AM$126</definedName>
    <definedName name="RES">#REF!</definedName>
    <definedName name="rge" hidden="1">[2]n!$I$19:$I$138</definedName>
    <definedName name="Ro">[3]R_rerata!$F$7</definedName>
    <definedName name="SimpanganBaku">'[12]Statistik Dasar'!$D$18</definedName>
    <definedName name="skew" localSheetId="3">'[7]Analisa Frekuensi Manual'!$M$41</definedName>
    <definedName name="skew">[8]main_sheet!$M$41</definedName>
    <definedName name="skew_ln" localSheetId="3">'[7]Analisa Frekuensi Manual'!$U$41</definedName>
    <definedName name="skew_ln">[8]main_sheet!$U$41</definedName>
    <definedName name="sn" localSheetId="3">'[7]Analisa Frekuensi Manual'!$M$50</definedName>
    <definedName name="sn">[8]main_sheet!$M$50</definedName>
    <definedName name="sn_tabel">Tabel!$O$5:$P$25</definedName>
    <definedName name="Soa_89">#REF!</definedName>
    <definedName name="Soa_90">#REF!</definedName>
    <definedName name="Soa_91">#REF!</definedName>
    <definedName name="Soa_92">#REF!</definedName>
    <definedName name="Soa_93">#REF!</definedName>
    <definedName name="Soa_94">#REF!</definedName>
    <definedName name="Soa_95">#REF!</definedName>
    <definedName name="Soa_96">#REF!</definedName>
    <definedName name="Soa_97">#REF!</definedName>
    <definedName name="Soa_98">#REF!</definedName>
    <definedName name="stdev" localSheetId="3">'[7]Analisa Frekuensi Manual'!$M$38</definedName>
    <definedName name="stdev">[8]main_sheet!$M$38</definedName>
    <definedName name="stdev_ln" localSheetId="3">'[7]Analisa Frekuensi Manual'!$U$38</definedName>
    <definedName name="stdev_ln">[8]main_sheet!$U$38</definedName>
    <definedName name="Tabel_CS">'[14]Koefisien Cs dan G'!$B$10:$J$46</definedName>
    <definedName name="tahunan">#REF!</definedName>
    <definedName name="test_lp_1.5" localSheetId="2">lp_III!$O$9</definedName>
    <definedName name="test_lp_1.5">log_pearson_III!$O$12</definedName>
    <definedName name="tg">[3]R_rerata!$F$9</definedName>
    <definedName name="Tp">[3]R_rerata!$F$15</definedName>
    <definedName name="Tp03_05">[3]R_rerata!$F$16</definedName>
    <definedName name="Tp03_15">[3]R_rerata!$F$18</definedName>
    <definedName name="Tp03_20">[3]R_rerata!$F$19</definedName>
    <definedName name="tr">[3]R_rerata!$F$10</definedName>
    <definedName name="UH">#N/A</definedName>
    <definedName name="variasi">[8]main_sheet!$M$47</definedName>
    <definedName name="w">[4]Et!#REF!</definedName>
    <definedName name="x10_gumbel" localSheetId="3">'[7]Analisa Frekuensi Manual'!$P$69</definedName>
    <definedName name="x10_gumbel">[8]main_sheet!$P$69</definedName>
    <definedName name="yn" localSheetId="3">'[7]Analisa Frekuensi Manual'!$M$49</definedName>
    <definedName name="yn">[8]main_sheet!$M$49</definedName>
    <definedName name="yn_sn_tabel">'[15]Yn dan Sn'!$M$25:$O$68</definedName>
    <definedName name="yn_tabel">Tabel!$D$5:$E$25</definedName>
    <definedName name="yt_10" localSheetId="3">'[7]Analisa Frekuensi Manual'!$S$137</definedName>
    <definedName name="yt_10">[8]main_sheet!$S$137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70" i="3" l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AA56" i="3"/>
  <c r="B56" i="3"/>
  <c r="AA55" i="3"/>
  <c r="B55" i="3"/>
  <c r="B54" i="3"/>
  <c r="B53" i="3"/>
  <c r="AT20" i="3"/>
  <c r="AP20" i="3"/>
  <c r="AT19" i="3"/>
  <c r="AP19" i="3"/>
  <c r="B19" i="3"/>
  <c r="AT18" i="3"/>
  <c r="AP18" i="3"/>
  <c r="B18" i="3"/>
  <c r="AT17" i="3"/>
  <c r="AP17" i="3"/>
  <c r="B17" i="3"/>
  <c r="AT16" i="3"/>
  <c r="AP16" i="3"/>
  <c r="B16" i="3"/>
  <c r="AT15" i="3"/>
  <c r="AP15" i="3"/>
  <c r="B15" i="3"/>
  <c r="AT14" i="3"/>
  <c r="AP14" i="3"/>
  <c r="B14" i="3"/>
  <c r="AT13" i="3"/>
  <c r="AP13" i="3"/>
  <c r="B13" i="3"/>
  <c r="AT12" i="3"/>
  <c r="AP12" i="3"/>
  <c r="B12" i="3"/>
  <c r="AT11" i="3"/>
  <c r="AP11" i="3"/>
  <c r="B11" i="3"/>
  <c r="AT10" i="3"/>
  <c r="AP10" i="3"/>
  <c r="B10" i="3"/>
  <c r="AT9" i="3"/>
  <c r="AP9" i="3"/>
  <c r="C9" i="3"/>
  <c r="B9" i="3"/>
  <c r="AT8" i="3"/>
  <c r="AP8" i="3"/>
  <c r="B8" i="3"/>
  <c r="C10" i="3" s="1"/>
  <c r="C11" i="3" s="1"/>
  <c r="AT7" i="3"/>
  <c r="AP7" i="3"/>
  <c r="C7" i="3"/>
  <c r="C8" i="3" s="1"/>
  <c r="B7" i="3"/>
  <c r="AT6" i="3"/>
  <c r="AP6" i="3"/>
  <c r="B6" i="3"/>
  <c r="B5" i="3"/>
  <c r="C12" i="3" l="1"/>
  <c r="C13" i="3" s="1"/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O18" i="2"/>
  <c r="C18" i="2"/>
  <c r="C17" i="2"/>
  <c r="C16" i="2"/>
  <c r="N15" i="2"/>
  <c r="T18" i="2" s="1"/>
  <c r="C15" i="2"/>
  <c r="C14" i="2"/>
  <c r="C13" i="2"/>
  <c r="C12" i="2"/>
  <c r="C11" i="2"/>
  <c r="C10" i="2"/>
  <c r="C9" i="2"/>
  <c r="C8" i="2"/>
  <c r="C7" i="2"/>
  <c r="Q18" i="2" l="1"/>
  <c r="N12" i="2"/>
  <c r="O12" i="2" s="1"/>
  <c r="R18" i="2"/>
  <c r="V18" i="2"/>
  <c r="U18" i="2"/>
  <c r="S18" i="2"/>
  <c r="W18" i="2"/>
  <c r="P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oneksi1" type="4" refreshedVersion="2" background="1" saveData="1">
    <webPr sourceData="1" parsePre="1" consecutive="1" xl2000="1" url="http://water.oregonstate.edu/streamflow/analysis/floodfreq/skew.htm" htmlTables="1">
      <tables count="1">
        <x v="1"/>
      </tables>
    </webPr>
  </connection>
  <connection id="2" xr16:uid="{E8AA4163-2FC8-432B-ADC4-220CB2AE606C}" name="Koneksi11" type="4" refreshedVersion="2" background="1" saveData="1">
    <webPr sourceData="1" parsePre="1" consecutive="1" xl2000="1" url="http://water.oregonstate.edu/streamflow/analysis/floodfreq/skew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<sst xmlns="http://schemas.openxmlformats.org/spreadsheetml/2006/main" count="77" uniqueCount="46">
  <si>
    <t>z</t>
  </si>
  <si>
    <r>
      <t xml:space="preserve">Sumber: Triatmodjo, B, </t>
    </r>
    <r>
      <rPr>
        <i/>
        <sz val="10"/>
        <color theme="1"/>
        <rFont val="Calibri"/>
        <family val="2"/>
        <scheme val="minor"/>
      </rPr>
      <t>Hidrologi Terapan</t>
    </r>
    <r>
      <rPr>
        <sz val="10"/>
        <color theme="1"/>
        <rFont val="Calibri"/>
        <family val="2"/>
        <scheme val="minor"/>
      </rPr>
      <t>, Tabel 7.4 Hal 220, 2008.</t>
    </r>
  </si>
  <si>
    <t>Frequency Factors K for Gamma and log-Pearson Type III Distributions (Haan, 1977, Table 7.7)</t>
  </si>
  <si>
    <t>Recurrence Interval In Years</t>
  </si>
  <si>
    <t>Weighted</t>
  </si>
  <si>
    <t xml:space="preserve">SKEW COEFFICIENT </t>
  </si>
  <si>
    <t>Percent Chance (&gt;=) = 1-F</t>
  </si>
  <si>
    <t>Cw</t>
  </si>
  <si>
    <t>Cs</t>
  </si>
  <si>
    <t>faktor K</t>
  </si>
  <si>
    <t>Sumber: Dikutip dari DR. M.M.A SHANIN, Statistical Analysis in Hydrology.</t>
  </si>
  <si>
    <t>NILAI Yt Gumbel</t>
  </si>
  <si>
    <t>NILAI Yn Gumbel</t>
  </si>
  <si>
    <t>NILAI Sn Gumbel</t>
  </si>
  <si>
    <r>
      <t xml:space="preserve">NILAI </t>
    </r>
    <r>
      <rPr>
        <b/>
        <sz val="12"/>
        <rFont val="Symbol"/>
        <family val="1"/>
        <charset val="2"/>
      </rPr>
      <t>m</t>
    </r>
    <r>
      <rPr>
        <b/>
        <sz val="12"/>
        <rFont val="Arial Narrow"/>
        <family val="2"/>
      </rPr>
      <t xml:space="preserve"> Haspers</t>
    </r>
  </si>
  <si>
    <t>Tabel Coba-coba Melchior</t>
  </si>
  <si>
    <t>Tabel Koreksi Melchior</t>
  </si>
  <si>
    <t>Tr</t>
  </si>
  <si>
    <t>Reduced</t>
  </si>
  <si>
    <t>n</t>
  </si>
  <si>
    <t>Yn</t>
  </si>
  <si>
    <t>Sn</t>
  </si>
  <si>
    <t>T</t>
  </si>
  <si>
    <t>m</t>
  </si>
  <si>
    <t>nF</t>
  </si>
  <si>
    <t>q</t>
  </si>
  <si>
    <t>T (menit)</t>
  </si>
  <si>
    <t>Peninggian (%)</t>
  </si>
  <si>
    <t>(tahun)</t>
  </si>
  <si>
    <t>Variate</t>
  </si>
  <si>
    <t>Distribusi Log PEARSON Tipe III (Mencari Nilai G/Kt)</t>
  </si>
  <si>
    <t>Tabel Weduwen</t>
  </si>
  <si>
    <t>Return Periode</t>
  </si>
  <si>
    <t>mn</t>
  </si>
  <si>
    <t>Koefisen</t>
  </si>
  <si>
    <t>p</t>
  </si>
  <si>
    <t>mp</t>
  </si>
  <si>
    <t>Cx</t>
  </si>
  <si>
    <t>Peluang</t>
  </si>
  <si>
    <t>p = periode pengamatan hujan harian                                                                  n = indeks untuk Qn</t>
  </si>
  <si>
    <t>1/5</t>
  </si>
  <si>
    <t>1/4</t>
  </si>
  <si>
    <t>1/3</t>
  </si>
  <si>
    <t>1/2</t>
  </si>
  <si>
    <t>Cw*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</si>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</sst>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name val="Symbol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2" xfId="0" applyNumberFormat="1" applyBorder="1"/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5" fontId="0" fillId="0" borderId="3" xfId="0" applyNumberFormat="1" applyBorder="1"/>
    <xf numFmtId="0" fontId="1" fillId="0" borderId="0" xfId="0" applyFont="1"/>
    <xf numFmtId="0" fontId="4" fillId="0" borderId="0" xfId="1" applyFont="1"/>
    <xf numFmtId="0" fontId="3" fillId="0" borderId="0" xfId="1"/>
    <xf numFmtId="0" fontId="4" fillId="3" borderId="4" xfId="1" applyFont="1" applyFill="1" applyBorder="1"/>
    <xf numFmtId="0" fontId="4" fillId="3" borderId="5" xfId="1" applyFont="1" applyFill="1" applyBorder="1" applyAlignment="1">
      <alignment horizontal="centerContinuous"/>
    </xf>
    <xf numFmtId="0" fontId="4" fillId="3" borderId="6" xfId="1" applyFont="1" applyFill="1" applyBorder="1" applyAlignment="1">
      <alignment horizontal="centerContinuous"/>
    </xf>
    <xf numFmtId="0" fontId="4" fillId="3" borderId="7" xfId="1" applyFont="1" applyFill="1" applyBorder="1" applyAlignment="1">
      <alignment horizontal="centerContinuous"/>
    </xf>
    <xf numFmtId="0" fontId="4" fillId="3" borderId="8" xfId="1" applyFont="1" applyFill="1" applyBorder="1"/>
    <xf numFmtId="0" fontId="4" fillId="3" borderId="0" xfId="1" applyFont="1" applyFill="1"/>
    <xf numFmtId="0" fontId="4" fillId="3" borderId="9" xfId="1" applyFont="1" applyFill="1" applyBorder="1"/>
    <xf numFmtId="0" fontId="4" fillId="3" borderId="10" xfId="1" applyFont="1" applyFill="1" applyBorder="1" applyAlignment="1">
      <alignment horizontal="centerContinuous"/>
    </xf>
    <xf numFmtId="0" fontId="4" fillId="3" borderId="0" xfId="1" applyFont="1" applyFill="1" applyAlignment="1">
      <alignment horizontal="centerContinuous"/>
    </xf>
    <xf numFmtId="0" fontId="4" fillId="3" borderId="9" xfId="1" applyFont="1" applyFill="1" applyBorder="1" applyAlignment="1">
      <alignment horizontal="centerContinuous"/>
    </xf>
    <xf numFmtId="0" fontId="4" fillId="3" borderId="11" xfId="1" applyFont="1" applyFill="1" applyBorder="1"/>
    <xf numFmtId="0" fontId="4" fillId="3" borderId="12" xfId="1" applyFont="1" applyFill="1" applyBorder="1"/>
    <xf numFmtId="0" fontId="4" fillId="3" borderId="13" xfId="1" applyFont="1" applyFill="1" applyBorder="1"/>
    <xf numFmtId="164" fontId="4" fillId="0" borderId="14" xfId="1" applyNumberFormat="1" applyFont="1" applyBorder="1"/>
    <xf numFmtId="166" fontId="3" fillId="0" borderId="15" xfId="1" applyNumberFormat="1" applyBorder="1"/>
    <xf numFmtId="166" fontId="3" fillId="0" borderId="16" xfId="1" applyNumberFormat="1" applyBorder="1"/>
    <xf numFmtId="166" fontId="3" fillId="0" borderId="17" xfId="1" applyNumberFormat="1" applyBorder="1"/>
    <xf numFmtId="164" fontId="4" fillId="0" borderId="18" xfId="1" applyNumberFormat="1" applyFont="1" applyBorder="1"/>
    <xf numFmtId="166" fontId="3" fillId="0" borderId="19" xfId="1" applyNumberFormat="1" applyBorder="1"/>
    <xf numFmtId="166" fontId="3" fillId="0" borderId="1" xfId="1" applyNumberFormat="1" applyBorder="1"/>
    <xf numFmtId="166" fontId="3" fillId="0" borderId="20" xfId="1" applyNumberFormat="1" applyBorder="1"/>
    <xf numFmtId="164" fontId="4" fillId="0" borderId="11" xfId="1" applyNumberFormat="1" applyFont="1" applyBorder="1"/>
    <xf numFmtId="166" fontId="3" fillId="0" borderId="21" xfId="1" applyNumberFormat="1" applyBorder="1"/>
    <xf numFmtId="166" fontId="3" fillId="0" borderId="22" xfId="1" applyNumberFormat="1" applyBorder="1"/>
    <xf numFmtId="166" fontId="3" fillId="0" borderId="23" xfId="1" applyNumberFormat="1" applyBorder="1"/>
    <xf numFmtId="166" fontId="3" fillId="0" borderId="13" xfId="1" applyNumberFormat="1" applyBorder="1"/>
    <xf numFmtId="0" fontId="5" fillId="0" borderId="0" xfId="2" applyFont="1"/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8" borderId="0" xfId="2" applyFont="1" applyFill="1"/>
    <xf numFmtId="167" fontId="6" fillId="8" borderId="0" xfId="2" applyNumberFormat="1" applyFont="1" applyFill="1"/>
    <xf numFmtId="165" fontId="6" fillId="8" borderId="0" xfId="2" applyNumberFormat="1" applyFont="1" applyFill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167" fontId="6" fillId="0" borderId="0" xfId="2" applyNumberFormat="1" applyFont="1"/>
    <xf numFmtId="3" fontId="6" fillId="0" borderId="0" xfId="2" applyNumberFormat="1" applyFont="1" applyAlignment="1">
      <alignment horizontal="center"/>
    </xf>
    <xf numFmtId="2" fontId="6" fillId="9" borderId="0" xfId="2" applyNumberFormat="1" applyFont="1" applyFill="1" applyAlignment="1">
      <alignment horizontal="center"/>
    </xf>
    <xf numFmtId="2" fontId="6" fillId="10" borderId="0" xfId="2" applyNumberFormat="1" applyFont="1" applyFill="1" applyAlignment="1">
      <alignment horizontal="center"/>
    </xf>
    <xf numFmtId="2" fontId="6" fillId="11" borderId="0" xfId="2" applyNumberFormat="1" applyFont="1" applyFill="1" applyAlignment="1">
      <alignment horizontal="center"/>
    </xf>
    <xf numFmtId="3" fontId="6" fillId="0" borderId="0" xfId="2" applyNumberFormat="1" applyFont="1"/>
    <xf numFmtId="0" fontId="6" fillId="12" borderId="0" xfId="2" applyFont="1" applyFill="1"/>
    <xf numFmtId="0" fontId="6" fillId="13" borderId="0" xfId="2" applyFont="1" applyFill="1" applyAlignment="1">
      <alignment horizontal="center"/>
    </xf>
    <xf numFmtId="0" fontId="6" fillId="11" borderId="0" xfId="2" applyFont="1" applyFill="1"/>
    <xf numFmtId="0" fontId="6" fillId="13" borderId="0" xfId="2" applyFont="1" applyFill="1"/>
    <xf numFmtId="0" fontId="6" fillId="11" borderId="0" xfId="2" applyFont="1" applyFill="1" applyAlignment="1">
      <alignment horizontal="right"/>
    </xf>
    <xf numFmtId="0" fontId="6" fillId="14" borderId="0" xfId="2" quotePrefix="1" applyFont="1" applyFill="1" applyAlignment="1">
      <alignment horizontal="center"/>
    </xf>
    <xf numFmtId="166" fontId="6" fillId="14" borderId="0" xfId="2" applyNumberFormat="1" applyFont="1" applyFill="1"/>
    <xf numFmtId="0" fontId="6" fillId="16" borderId="0" xfId="2" applyFont="1" applyFill="1"/>
    <xf numFmtId="2" fontId="6" fillId="16" borderId="0" xfId="2" applyNumberFormat="1" applyFont="1" applyFill="1"/>
    <xf numFmtId="166" fontId="6" fillId="16" borderId="0" xfId="2" applyNumberFormat="1" applyFont="1" applyFill="1"/>
    <xf numFmtId="0" fontId="6" fillId="14" borderId="0" xfId="2" applyFont="1" applyFill="1" applyAlignment="1">
      <alignment horizontal="center"/>
    </xf>
    <xf numFmtId="2" fontId="6" fillId="11" borderId="0" xfId="2" applyNumberFormat="1" applyFont="1" applyFill="1"/>
    <xf numFmtId="166" fontId="6" fillId="11" borderId="0" xfId="2" applyNumberFormat="1" applyFont="1" applyFill="1"/>
    <xf numFmtId="0" fontId="6" fillId="17" borderId="0" xfId="2" applyFont="1" applyFill="1"/>
    <xf numFmtId="0" fontId="6" fillId="5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7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6" fillId="14" borderId="0" xfId="2" applyFont="1" applyFill="1" applyAlignment="1">
      <alignment horizontal="center"/>
    </xf>
    <xf numFmtId="0" fontId="6" fillId="15" borderId="0" xfId="2" applyFont="1" applyFill="1" applyAlignment="1">
      <alignment horizontal="center" vertical="center" textRotation="90" wrapText="1"/>
    </xf>
  </cellXfs>
  <cellStyles count="3">
    <cellStyle name="Normal" xfId="0" builtinId="0"/>
    <cellStyle name="Normal 2" xfId="1" xr:uid="{34C5936F-8D46-4729-9727-C7DF114884F8}"/>
    <cellStyle name="Normal 4" xfId="2" xr:uid="{996D8763-7BEE-4F6B-8FBE-67EEC2CEB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204422</xdr:colOff>
      <xdr:row>24</xdr:row>
      <xdr:rowOff>43228</xdr:rowOff>
    </xdr:from>
    <xdr:to>
      <xdr:col>19</xdr:col>
      <xdr:colOff>428040</xdr:colOff>
      <xdr:row>50</xdr:row>
      <xdr:rowOff>94493</xdr:rowOff>
    </xdr:to>
    <xdr:pic>
      <xdr:nvPicPr>
        <xdr:cNvPr id="2" name="Gambar 2">
          <a:extLst>
            <a:ext uri="{FF2B5EF4-FFF2-40B4-BE49-F238E27FC236}">
              <a16:creationId xmlns:a16="http://schemas.microsoft.com/office/drawing/2014/main" id="{416C40C9-312B-4965-84BB-1A6F94E4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797" y="3977053"/>
          <a:ext cx="4490818" cy="4270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ch-sumberben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marinda_Karang_Asam_Besar\Template%20Hidrologi\Uji%20Outlier%20-%20Sentan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athhid\gama-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YEK%202017\KALSEL\TERANTANG%20-HIDROLOGI\1-HARI%20MAX\Uji%20Kesesuaian%20-%20Lamona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RIS\PROJECT%20SUMBA\Ketersediaan\ud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tabel%20Cs%20dan%20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_ANALISA_NEW\1-HARI%20MAX%20EMBUNG%20PAPUA_08%20SEP%202019\ANALISA%20FREKUENSI_MANU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Uji%20Kesesuai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yek%202005\Laporan%20Poigar\Excel\Master%20SM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_PROJECT_BENDALI\D_COPY_DATA\CIDERES%20DEET\PERHITUNGAN%20CIDERESDEET\Analisa%20Hujan\R_rer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agak%20teredit\macam\nreca-reka%20aja%20ndir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%20EKO\WILAYAH%20V\SID%20BANJIR%20SMD%20SEBERANG\HUJAN_SMD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DY\TABEL_Z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PROJECT_2020\G_PURWAKARTA%20%20-%20DRAINASE\02_EXCEL\DEBIT_BANJIR_HIDROGRAF%20-%20Genggereng\Frekuensi%20Curah%20Huj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ANALISA%20FREKUENSI_MANU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macam\curah%20hu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Hujan tahunan"/>
      <sheetName val="Hujan Bul"/>
      <sheetName val="Hujan BUlanan"/>
      <sheetName val="Hujan 10 Harian"/>
      <sheetName val="ch-harian maks th"/>
      <sheetName val="ch-max"/>
      <sheetName val="Pilih distrib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-long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CH-RANC"/>
      <sheetName val="Rasio"/>
      <sheetName val="d-ch-sumberbendo"/>
      <sheetName val="#REF"/>
      <sheetName val="T. Cs Log P III"/>
      <sheetName val="EVAPO"/>
    </sheetNames>
    <sheetDataSet>
      <sheetData sheetId="0" refreshError="1"/>
      <sheetData sheetId="1" refreshError="1"/>
      <sheetData sheetId="2" refreshError="1"/>
      <sheetData sheetId="3" refreshError="1">
        <row r="19">
          <cell r="L19">
            <v>0</v>
          </cell>
          <cell r="Q19">
            <v>120.16666666666667</v>
          </cell>
        </row>
        <row r="20">
          <cell r="L20">
            <v>0</v>
          </cell>
          <cell r="Q20">
            <v>117.25</v>
          </cell>
        </row>
        <row r="21">
          <cell r="L21">
            <v>0</v>
          </cell>
          <cell r="Q21">
            <v>340.16666666666669</v>
          </cell>
        </row>
        <row r="22">
          <cell r="L22">
            <v>0</v>
          </cell>
          <cell r="Q22">
            <v>253.91666666666666</v>
          </cell>
        </row>
        <row r="23">
          <cell r="L23">
            <v>0</v>
          </cell>
          <cell r="Q23">
            <v>131.08333333333334</v>
          </cell>
        </row>
        <row r="24">
          <cell r="L24">
            <v>35</v>
          </cell>
          <cell r="Q24">
            <v>180.41666666666666</v>
          </cell>
        </row>
        <row r="25">
          <cell r="L25">
            <v>0</v>
          </cell>
          <cell r="Q25">
            <v>122.5</v>
          </cell>
        </row>
        <row r="26">
          <cell r="L26">
            <v>0</v>
          </cell>
          <cell r="Q26">
            <v>125.80901374020267</v>
          </cell>
        </row>
        <row r="27">
          <cell r="L27">
            <v>0</v>
          </cell>
          <cell r="Q27">
            <v>185.26340120204182</v>
          </cell>
        </row>
        <row r="28">
          <cell r="L28">
            <v>0</v>
          </cell>
          <cell r="Q28">
            <v>130.7702096592491</v>
          </cell>
        </row>
        <row r="29">
          <cell r="L29">
            <v>0</v>
          </cell>
          <cell r="Q29">
            <v>94.158723919686281</v>
          </cell>
        </row>
        <row r="30">
          <cell r="L30">
            <v>197.91341256366724</v>
          </cell>
          <cell r="Q30">
            <v>235.80493020099797</v>
          </cell>
        </row>
        <row r="31">
          <cell r="L31">
            <v>0</v>
          </cell>
          <cell r="Q31">
            <v>140.80875911288794</v>
          </cell>
        </row>
        <row r="32">
          <cell r="L32">
            <v>0</v>
          </cell>
          <cell r="Q32">
            <v>133.82414683857846</v>
          </cell>
        </row>
        <row r="33">
          <cell r="L33">
            <v>23.42170562883636</v>
          </cell>
          <cell r="Q33">
            <v>159.66150683988525</v>
          </cell>
        </row>
        <row r="34">
          <cell r="L34">
            <v>0</v>
          </cell>
          <cell r="Q34">
            <v>139.21959701967418</v>
          </cell>
        </row>
        <row r="35">
          <cell r="L35">
            <v>0</v>
          </cell>
          <cell r="Q35">
            <v>156.91825129608267</v>
          </cell>
        </row>
        <row r="37">
          <cell r="L37">
            <v>25.90683470462757</v>
          </cell>
          <cell r="Q37">
            <v>149.90208155928204</v>
          </cell>
        </row>
        <row r="39">
          <cell r="L39">
            <v>25.308943312964402</v>
          </cell>
        </row>
        <row r="41">
          <cell r="L41">
            <v>1.3188283115936785</v>
          </cell>
        </row>
        <row r="42">
          <cell r="L42">
            <v>1.171085281441818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"/>
      <sheetName val="TREND"/>
      <sheetName val="TREND_PER 2 MGG"/>
      <sheetName val="STASIONER"/>
      <sheetName val="PERSISTENSI"/>
      <sheetName val="TABEL tc"/>
      <sheetName val="TABEL F"/>
      <sheetName val="Sheet5"/>
    </sheetNames>
    <sheetDataSet>
      <sheetData sheetId="0"/>
      <sheetData sheetId="1" refreshError="1"/>
      <sheetData sheetId="2">
        <row r="52">
          <cell r="R52">
            <v>-0.62237762237762229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Hidrograf Satuan Sintetik Gama I</v>
          </cell>
        </row>
        <row r="4">
          <cell r="B4" t="str">
            <v>Diketahui :</v>
          </cell>
        </row>
        <row r="5">
          <cell r="B5" t="str">
            <v>Panjang alur sungai utama (L)</v>
          </cell>
        </row>
        <row r="6">
          <cell r="B6" t="str">
            <v>Panjang alur sungai ke titik berat DPS (Lc)</v>
          </cell>
        </row>
        <row r="7">
          <cell r="B7" t="str">
            <v>Luas DPS (A)</v>
          </cell>
        </row>
        <row r="8">
          <cell r="B8" t="str">
            <v>LuaS DPS ke hulu (Au)</v>
          </cell>
        </row>
        <row r="9">
          <cell r="B9" t="str">
            <v>Lebar DPS1/4 L = 1.33 x 55 (WL)</v>
          </cell>
        </row>
        <row r="10">
          <cell r="B10" t="str">
            <v>Lebar DPS3/4 L = 1.16 x 55 (Wu)</v>
          </cell>
        </row>
        <row r="11">
          <cell r="B11" t="str">
            <v>Kemiringan sungai  utama (s)</v>
          </cell>
        </row>
        <row r="12">
          <cell r="B12" t="str">
            <v>Jumlah panjang sungai semua tingkat (LN)</v>
          </cell>
        </row>
        <row r="13">
          <cell r="B13" t="str">
            <v>Jumlah panjang sungai  tingkat LN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Kala Ulang"/>
      <sheetName val="Tabel Smirnov-Kolmogorov"/>
      <sheetName val="rekap"/>
    </sheetNames>
    <sheetDataSet>
      <sheetData sheetId="0"/>
      <sheetData sheetId="1"/>
      <sheetData sheetId="2">
        <row r="17">
          <cell r="D17">
            <v>75.287984587774503</v>
          </cell>
        </row>
        <row r="18">
          <cell r="D18">
            <v>26.211979791089782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HAU"/>
      <sheetName val="MELOLO"/>
      <sheetName val="NGALU"/>
      <sheetName val="KANANGGAR"/>
      <sheetName val="LINDIWATU"/>
      <sheetName val="NGGONGI"/>
      <sheetName val="MALAHAR"/>
      <sheetName val="LENDIWACU"/>
      <sheetName val="RAMBANGARU"/>
      <sheetName val="MANANGA"/>
      <sheetName val="WAIKABUBAK"/>
      <sheetName val="KABUKARUDI"/>
      <sheetName val="WAITABULA"/>
      <sheetName val="SUBWS BAING"/>
      <sheetName val="SUBWS WANOKAKA"/>
      <sheetName val="SUBWS KAMBANIRU"/>
      <sheetName val="SUBWS MAMBORO"/>
      <sheetName val="SUBWS POLAPARE"/>
      <sheetName val="Module1"/>
      <sheetName val="MATAIYANG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>
            <v>1</v>
          </cell>
          <cell r="B7">
            <v>1989</v>
          </cell>
          <cell r="C7" t="str">
            <v>Jan</v>
          </cell>
          <cell r="D7">
            <v>2.9119999999999999</v>
          </cell>
          <cell r="E7">
            <v>7.5590000000000002</v>
          </cell>
          <cell r="F7">
            <v>6.8000000000000005E-2</v>
          </cell>
          <cell r="G7">
            <v>0.82</v>
          </cell>
          <cell r="H7">
            <v>4.8040000000000003</v>
          </cell>
          <cell r="I7">
            <v>0.30600000000000005</v>
          </cell>
          <cell r="J7">
            <v>3.5100000000000002</v>
          </cell>
          <cell r="K7">
            <v>1.0640000000000001</v>
          </cell>
          <cell r="L7">
            <v>4.9800000000000004</v>
          </cell>
          <cell r="M7">
            <v>10.087000000000002</v>
          </cell>
          <cell r="N7">
            <v>0.78200000000000003</v>
          </cell>
          <cell r="O7">
            <v>8.4819999999999993</v>
          </cell>
          <cell r="P7">
            <v>1.4430000000000001</v>
          </cell>
          <cell r="Q7">
            <v>8.0329999999999995</v>
          </cell>
          <cell r="R7">
            <v>2.6790000000000003</v>
          </cell>
          <cell r="S7">
            <v>3.33</v>
          </cell>
          <cell r="T7">
            <v>12.530000000000001</v>
          </cell>
          <cell r="U7">
            <v>2.5649999999999999</v>
          </cell>
          <cell r="V7">
            <v>14.291</v>
          </cell>
          <cell r="W7">
            <v>14.379000000000001</v>
          </cell>
          <cell r="X7">
            <v>20.884</v>
          </cell>
          <cell r="Y7">
            <v>7.3770000000000007</v>
          </cell>
          <cell r="Z7">
            <v>15.581999999999997</v>
          </cell>
          <cell r="AA7">
            <v>15.186</v>
          </cell>
          <cell r="AB7">
            <v>4.585</v>
          </cell>
          <cell r="AC7">
            <v>24.777999999999999</v>
          </cell>
          <cell r="AD7">
            <v>23.222000000000001</v>
          </cell>
          <cell r="AE7">
            <v>21.449999999999996</v>
          </cell>
          <cell r="AF7">
            <v>27.794</v>
          </cell>
          <cell r="AG7">
            <v>69.941000000000003</v>
          </cell>
          <cell r="AH7">
            <v>27.926000000000002</v>
          </cell>
          <cell r="AJ7">
            <v>363.34899999999999</v>
          </cell>
          <cell r="AK7">
            <v>11.720935483870967</v>
          </cell>
          <cell r="AL7">
            <v>57.529000000000011</v>
          </cell>
          <cell r="AM7">
            <v>305.82</v>
          </cell>
        </row>
        <row r="8">
          <cell r="C8" t="str">
            <v>Peb</v>
          </cell>
          <cell r="D8">
            <v>6.7469999999999999</v>
          </cell>
          <cell r="E8">
            <v>5.3350000000000009</v>
          </cell>
          <cell r="F8">
            <v>33.539000000000001</v>
          </cell>
          <cell r="G8">
            <v>6.33</v>
          </cell>
          <cell r="H8">
            <v>4.7110000000000003</v>
          </cell>
          <cell r="I8">
            <v>2.3460000000000001</v>
          </cell>
          <cell r="J8">
            <v>6.8000000000000005E-2</v>
          </cell>
          <cell r="K8">
            <v>16.228999999999999</v>
          </cell>
          <cell r="L8">
            <v>0.91199999999999992</v>
          </cell>
          <cell r="M8">
            <v>4.1229999999999993</v>
          </cell>
          <cell r="N8">
            <v>12.789999999999997</v>
          </cell>
          <cell r="O8">
            <v>9.5910000000000011</v>
          </cell>
          <cell r="P8">
            <v>21.523</v>
          </cell>
          <cell r="Q8">
            <v>6.2780000000000005</v>
          </cell>
          <cell r="R8">
            <v>10.756</v>
          </cell>
          <cell r="S8">
            <v>9.4010000000000016</v>
          </cell>
          <cell r="T8">
            <v>9.0440000000000005</v>
          </cell>
          <cell r="U8">
            <v>9.0790000000000006</v>
          </cell>
          <cell r="V8">
            <v>6.5299999999999994</v>
          </cell>
          <cell r="W8">
            <v>18.866</v>
          </cell>
          <cell r="X8">
            <v>9.7420000000000009</v>
          </cell>
          <cell r="Y8">
            <v>7.4089999999999998</v>
          </cell>
          <cell r="Z8">
            <v>17.977999999999998</v>
          </cell>
          <cell r="AA8">
            <v>5.9489999999999998</v>
          </cell>
          <cell r="AB8">
            <v>8.2240000000000002</v>
          </cell>
          <cell r="AC8">
            <v>6.8460000000000001</v>
          </cell>
          <cell r="AD8">
            <v>22.122999999999998</v>
          </cell>
          <cell r="AE8">
            <v>18.965999999999994</v>
          </cell>
          <cell r="AF8">
            <v>0</v>
          </cell>
          <cell r="AG8">
            <v>0</v>
          </cell>
          <cell r="AH8">
            <v>0</v>
          </cell>
          <cell r="AJ8">
            <v>291.43500000000006</v>
          </cell>
          <cell r="AK8">
            <v>9.4011290322580656</v>
          </cell>
          <cell r="AL8">
            <v>141.27799999999999</v>
          </cell>
          <cell r="AM8">
            <v>150.15699999999998</v>
          </cell>
        </row>
        <row r="9">
          <cell r="C9" t="str">
            <v>Maret</v>
          </cell>
          <cell r="D9">
            <v>0</v>
          </cell>
          <cell r="E9">
            <v>3.8869999999999996</v>
          </cell>
          <cell r="F9">
            <v>3.375</v>
          </cell>
          <cell r="G9">
            <v>12.924000000000001</v>
          </cell>
          <cell r="H9">
            <v>3.6840000000000002</v>
          </cell>
          <cell r="I9">
            <v>2.077</v>
          </cell>
          <cell r="J9">
            <v>5.2830000000000013</v>
          </cell>
          <cell r="K9">
            <v>1.0710000000000002</v>
          </cell>
          <cell r="L9">
            <v>4.45</v>
          </cell>
          <cell r="M9">
            <v>7.7990000000000013</v>
          </cell>
          <cell r="N9">
            <v>14.509</v>
          </cell>
          <cell r="O9">
            <v>21.649000000000001</v>
          </cell>
          <cell r="P9">
            <v>7.99</v>
          </cell>
          <cell r="Q9">
            <v>18.544999999999998</v>
          </cell>
          <cell r="R9">
            <v>12.667000000000002</v>
          </cell>
          <cell r="S9">
            <v>18.450999999999997</v>
          </cell>
          <cell r="T9">
            <v>4.9499999999999993</v>
          </cell>
          <cell r="U9">
            <v>10.734</v>
          </cell>
          <cell r="V9">
            <v>3.13</v>
          </cell>
          <cell r="W9">
            <v>2.028</v>
          </cell>
          <cell r="X9">
            <v>4.03</v>
          </cell>
          <cell r="Y9">
            <v>10.571</v>
          </cell>
          <cell r="Z9">
            <v>10.914999999999999</v>
          </cell>
          <cell r="AA9">
            <v>7.6239999999999997</v>
          </cell>
          <cell r="AB9">
            <v>9.5380000000000003</v>
          </cell>
          <cell r="AC9">
            <v>10.646000000000001</v>
          </cell>
          <cell r="AD9">
            <v>16.853999999999999</v>
          </cell>
          <cell r="AE9">
            <v>12.423999999999999</v>
          </cell>
          <cell r="AF9">
            <v>17.263000000000002</v>
          </cell>
          <cell r="AG9">
            <v>2.6770000000000005</v>
          </cell>
          <cell r="AH9">
            <v>1.6660000000000001</v>
          </cell>
          <cell r="AJ9">
            <v>263.411</v>
          </cell>
          <cell r="AK9">
            <v>8.4971290322580639</v>
          </cell>
          <cell r="AL9">
            <v>119.91</v>
          </cell>
          <cell r="AM9">
            <v>143.50099999999998</v>
          </cell>
        </row>
        <row r="10">
          <cell r="C10" t="str">
            <v>April</v>
          </cell>
          <cell r="D10">
            <v>7.1964487251584055</v>
          </cell>
          <cell r="E10">
            <v>3.9161458923233137</v>
          </cell>
          <cell r="F10">
            <v>9.022193201064173</v>
          </cell>
          <cell r="G10">
            <v>3.7500000000000006E-2</v>
          </cell>
          <cell r="H10">
            <v>19.376101699569453</v>
          </cell>
          <cell r="I10">
            <v>1.3273204344387928</v>
          </cell>
          <cell r="J10">
            <v>2.1945875353939881</v>
          </cell>
          <cell r="K10">
            <v>0</v>
          </cell>
          <cell r="L10">
            <v>0.1125</v>
          </cell>
          <cell r="M10">
            <v>4.1705387918189096</v>
          </cell>
          <cell r="N10">
            <v>0</v>
          </cell>
          <cell r="O10">
            <v>3.6000000000000004E-2</v>
          </cell>
          <cell r="P10">
            <v>0</v>
          </cell>
          <cell r="Q10">
            <v>0.27500000000000008</v>
          </cell>
          <cell r="R10">
            <v>6.9695866152518944</v>
          </cell>
          <cell r="S10">
            <v>0.169158251194826</v>
          </cell>
          <cell r="T10">
            <v>0</v>
          </cell>
          <cell r="U10">
            <v>0.95326600955860785</v>
          </cell>
          <cell r="V10">
            <v>2.7866143117790165</v>
          </cell>
          <cell r="W10">
            <v>1.8534521285350498</v>
          </cell>
          <cell r="X10">
            <v>13.220734175676256</v>
          </cell>
          <cell r="Y10">
            <v>0.23831650238965196</v>
          </cell>
          <cell r="Z10">
            <v>21.812567702166039</v>
          </cell>
          <cell r="AA10">
            <v>0.22500000000000001</v>
          </cell>
          <cell r="AB10">
            <v>0</v>
          </cell>
          <cell r="AC10">
            <v>9.0000000000000011E-3</v>
          </cell>
          <cell r="AD10">
            <v>0</v>
          </cell>
          <cell r="AE10">
            <v>2.0111600955845574</v>
          </cell>
          <cell r="AF10">
            <v>1.7798990143379121</v>
          </cell>
          <cell r="AG10">
            <v>0.11915825119482598</v>
          </cell>
          <cell r="AH10">
            <v>0</v>
          </cell>
          <cell r="AJ10">
            <v>99.812249337435645</v>
          </cell>
          <cell r="AK10">
            <v>3.2197499786269561</v>
          </cell>
          <cell r="AL10">
            <v>54.633922895018912</v>
          </cell>
          <cell r="AM10">
            <v>45.178326442416747</v>
          </cell>
        </row>
        <row r="11">
          <cell r="C11" t="str">
            <v>Mei</v>
          </cell>
          <cell r="D11">
            <v>9.4325075206606499</v>
          </cell>
          <cell r="E11">
            <v>7.4344500358414525</v>
          </cell>
          <cell r="F11">
            <v>8.9595070820877325</v>
          </cell>
          <cell r="G11">
            <v>3.7500000000000006E-2</v>
          </cell>
          <cell r="H11">
            <v>1.7159014164175461</v>
          </cell>
          <cell r="I11">
            <v>11.256937676969942</v>
          </cell>
          <cell r="J11">
            <v>0</v>
          </cell>
          <cell r="K11">
            <v>6.3686736360177658</v>
          </cell>
          <cell r="L11">
            <v>3.3519334926409292</v>
          </cell>
          <cell r="M11">
            <v>0</v>
          </cell>
          <cell r="N11">
            <v>0</v>
          </cell>
          <cell r="O11">
            <v>0</v>
          </cell>
          <cell r="P11">
            <v>9.0000000000000011E-3</v>
          </cell>
          <cell r="Q11">
            <v>0</v>
          </cell>
          <cell r="R11">
            <v>0</v>
          </cell>
          <cell r="S11">
            <v>0.1125</v>
          </cell>
          <cell r="T11">
            <v>2.5000000000000005E-2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5.3999999999999999E-2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8.7500000000000008E-2</v>
          </cell>
          <cell r="AH11">
            <v>7.5000000000000011E-2</v>
          </cell>
          <cell r="AJ11">
            <v>48.920410860636018</v>
          </cell>
          <cell r="AK11">
            <v>1.578077769697936</v>
          </cell>
          <cell r="AL11">
            <v>48.566410860636019</v>
          </cell>
          <cell r="AM11">
            <v>0.35400000000000004</v>
          </cell>
        </row>
        <row r="12">
          <cell r="C12" t="str">
            <v>Juni</v>
          </cell>
          <cell r="D12">
            <v>7.5000000000000011E-2</v>
          </cell>
          <cell r="E12">
            <v>1.5490572655327379</v>
          </cell>
          <cell r="F12">
            <v>2.4384305948822091</v>
          </cell>
          <cell r="G12">
            <v>0.10450000000000001</v>
          </cell>
          <cell r="H12">
            <v>0.21250000000000002</v>
          </cell>
          <cell r="I12">
            <v>0.74402917846466265</v>
          </cell>
          <cell r="J12">
            <v>0</v>
          </cell>
          <cell r="K12">
            <v>0</v>
          </cell>
          <cell r="L12">
            <v>0</v>
          </cell>
          <cell r="M12">
            <v>2.6822736543704297</v>
          </cell>
          <cell r="N12">
            <v>0</v>
          </cell>
          <cell r="O12">
            <v>1.0157660095586079</v>
          </cell>
          <cell r="P12">
            <v>0</v>
          </cell>
          <cell r="Q12">
            <v>0</v>
          </cell>
          <cell r="R12">
            <v>0.15000000000000002</v>
          </cell>
          <cell r="S12">
            <v>8.7500000000000008E-2</v>
          </cell>
          <cell r="T12">
            <v>0.51250000000000007</v>
          </cell>
          <cell r="U12">
            <v>0</v>
          </cell>
          <cell r="V12">
            <v>2.5000000000000005E-2</v>
          </cell>
          <cell r="W12">
            <v>0</v>
          </cell>
          <cell r="X12">
            <v>0.7315291784646627</v>
          </cell>
          <cell r="Y12">
            <v>1.7069014164175462</v>
          </cell>
          <cell r="Z12">
            <v>0</v>
          </cell>
          <cell r="AA12">
            <v>0</v>
          </cell>
          <cell r="AB12">
            <v>0</v>
          </cell>
          <cell r="AC12">
            <v>0.26331650238965199</v>
          </cell>
          <cell r="AD12">
            <v>8.7500000000000008E-2</v>
          </cell>
          <cell r="AE12">
            <v>8.7500000000000008E-2</v>
          </cell>
          <cell r="AF12">
            <v>0.35000000000000003</v>
          </cell>
          <cell r="AG12">
            <v>9.0000000000000011E-3</v>
          </cell>
          <cell r="AH12">
            <v>0</v>
          </cell>
          <cell r="AJ12">
            <v>12.832303800080508</v>
          </cell>
          <cell r="AK12">
            <v>0.41394528387356477</v>
          </cell>
          <cell r="AL12">
            <v>8.9715567028086483</v>
          </cell>
          <cell r="AM12">
            <v>3.8607470972718607</v>
          </cell>
        </row>
        <row r="13">
          <cell r="C13" t="str">
            <v xml:space="preserve">Juli 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0.23831650238965196</v>
          </cell>
          <cell r="I13">
            <v>0.23831650238965196</v>
          </cell>
          <cell r="J13">
            <v>0</v>
          </cell>
          <cell r="K13">
            <v>0</v>
          </cell>
          <cell r="L13">
            <v>6.2500000000000014E-2</v>
          </cell>
          <cell r="M13">
            <v>0</v>
          </cell>
          <cell r="N13">
            <v>1.4630583569293254</v>
          </cell>
          <cell r="O13">
            <v>0</v>
          </cell>
          <cell r="P13">
            <v>0.7008165023896521</v>
          </cell>
          <cell r="Q13">
            <v>6.2500000000000014E-2</v>
          </cell>
          <cell r="R13">
            <v>0.12500000000000003</v>
          </cell>
          <cell r="S13">
            <v>0</v>
          </cell>
          <cell r="T13">
            <v>3.7500000000000006E-2</v>
          </cell>
          <cell r="U13">
            <v>5.000000000000001E-2</v>
          </cell>
          <cell r="V13">
            <v>1.0003722379528834</v>
          </cell>
          <cell r="W13">
            <v>2.5000000000000005E-2</v>
          </cell>
          <cell r="X13">
            <v>3.1572736543704298</v>
          </cell>
          <cell r="Y13">
            <v>1.754899014337912</v>
          </cell>
          <cell r="Z13">
            <v>1.7319014164175461</v>
          </cell>
          <cell r="AA13">
            <v>3.7500000000000006E-2</v>
          </cell>
          <cell r="AB13">
            <v>2.5000000000000005E-2</v>
          </cell>
          <cell r="AC13">
            <v>1.2500000000000002E-2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10.722454187177052</v>
          </cell>
          <cell r="AK13">
            <v>0.34588561894119524</v>
          </cell>
          <cell r="AL13">
            <v>2.8905078640982813</v>
          </cell>
          <cell r="AM13">
            <v>7.831946323078772</v>
          </cell>
        </row>
        <row r="14">
          <cell r="C14" t="str">
            <v>Agst</v>
          </cell>
          <cell r="D14">
            <v>0</v>
          </cell>
          <cell r="E14">
            <v>0</v>
          </cell>
          <cell r="F14">
            <v>0</v>
          </cell>
          <cell r="G14">
            <v>0.74415825119482615</v>
          </cell>
          <cell r="H14">
            <v>0</v>
          </cell>
          <cell r="I14">
            <v>3.7500000000000006E-2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4.5000000000000005E-3</v>
          </cell>
          <cell r="AD14">
            <v>0</v>
          </cell>
          <cell r="AE14">
            <v>0</v>
          </cell>
          <cell r="AF14">
            <v>0.10000000000000002</v>
          </cell>
          <cell r="AG14">
            <v>0.23831650238965196</v>
          </cell>
          <cell r="AH14">
            <v>0.55000000000000016</v>
          </cell>
          <cell r="AJ14">
            <v>1.6744747535844784</v>
          </cell>
          <cell r="AK14">
            <v>5.401531463175737E-2</v>
          </cell>
          <cell r="AL14">
            <v>0.78165825119482613</v>
          </cell>
          <cell r="AM14">
            <v>0.89281650238965216</v>
          </cell>
        </row>
        <row r="15">
          <cell r="C15" t="str">
            <v>Sept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3.4000000000000002E-2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3.4000000000000002E-2</v>
          </cell>
          <cell r="AK15">
            <v>1.0967741935483872E-3</v>
          </cell>
          <cell r="AL15">
            <v>0</v>
          </cell>
          <cell r="AM15">
            <v>3.4000000000000002E-2</v>
          </cell>
        </row>
        <row r="16">
          <cell r="C16" t="str">
            <v>Okt</v>
          </cell>
          <cell r="D16">
            <v>0</v>
          </cell>
          <cell r="E16">
            <v>8.5000000000000006E-2</v>
          </cell>
          <cell r="F16">
            <v>8.5000000000000006E-2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6.651762606181963</v>
          </cell>
          <cell r="M16">
            <v>2.6822736543704297</v>
          </cell>
          <cell r="N16">
            <v>4.1453320112997556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7.8029779036230682</v>
          </cell>
          <cell r="W16">
            <v>5.1207042492526389</v>
          </cell>
          <cell r="X16">
            <v>0.34</v>
          </cell>
          <cell r="Y16">
            <v>0.9865291784646627</v>
          </cell>
          <cell r="Z16">
            <v>6.8000000000000005E-2</v>
          </cell>
          <cell r="AA16">
            <v>0</v>
          </cell>
          <cell r="AB16">
            <v>0.255</v>
          </cell>
          <cell r="AC16">
            <v>1.6661582511948261</v>
          </cell>
          <cell r="AD16">
            <v>0</v>
          </cell>
          <cell r="AE16">
            <v>0.34</v>
          </cell>
          <cell r="AF16">
            <v>6.8000000000000005E-2</v>
          </cell>
          <cell r="AG16">
            <v>0</v>
          </cell>
          <cell r="AH16">
            <v>5.1000000000000004E-2</v>
          </cell>
          <cell r="AJ16">
            <v>30.347737854387347</v>
          </cell>
          <cell r="AK16">
            <v>0.97895928562539825</v>
          </cell>
          <cell r="AL16">
            <v>13.649368271852149</v>
          </cell>
          <cell r="AM16">
            <v>16.698369582535197</v>
          </cell>
        </row>
        <row r="17">
          <cell r="C17" t="str">
            <v>Nop</v>
          </cell>
          <cell r="D17">
            <v>0</v>
          </cell>
          <cell r="E17">
            <v>0</v>
          </cell>
          <cell r="F17">
            <v>25.000192992974657</v>
          </cell>
          <cell r="G17">
            <v>0.51</v>
          </cell>
          <cell r="H17">
            <v>13.508562174943924</v>
          </cell>
          <cell r="I17">
            <v>11.384146687115178</v>
          </cell>
          <cell r="J17">
            <v>0.42500000000000004</v>
          </cell>
          <cell r="K17">
            <v>0.85000000000000009</v>
          </cell>
          <cell r="L17">
            <v>0</v>
          </cell>
          <cell r="M17">
            <v>0.42500000000000004</v>
          </cell>
          <cell r="N17">
            <v>0</v>
          </cell>
          <cell r="O17">
            <v>6.8000000000000005E-2</v>
          </cell>
          <cell r="P17">
            <v>0</v>
          </cell>
          <cell r="Q17">
            <v>6.8000000000000005E-2</v>
          </cell>
          <cell r="R17">
            <v>0.23800000000000002</v>
          </cell>
          <cell r="S17">
            <v>24.161708862059108</v>
          </cell>
          <cell r="T17">
            <v>0.44200000000000006</v>
          </cell>
          <cell r="U17">
            <v>3.4000000000000002E-2</v>
          </cell>
          <cell r="V17">
            <v>0</v>
          </cell>
          <cell r="W17">
            <v>2.3527844070867503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0.23527844070867504</v>
          </cell>
          <cell r="AH17">
            <v>0</v>
          </cell>
          <cell r="AJ17">
            <v>79.702673564888272</v>
          </cell>
          <cell r="AK17">
            <v>2.5710539859641379</v>
          </cell>
          <cell r="AL17">
            <v>52.476901855033752</v>
          </cell>
          <cell r="AM17">
            <v>27.225771709854534</v>
          </cell>
        </row>
        <row r="18">
          <cell r="C18" t="str">
            <v>Des</v>
          </cell>
          <cell r="D18">
            <v>1.8822275256694003</v>
          </cell>
          <cell r="E18">
            <v>2.3707844070867501</v>
          </cell>
          <cell r="F18">
            <v>0</v>
          </cell>
          <cell r="G18">
            <v>9.5983696952293514</v>
          </cell>
          <cell r="H18">
            <v>6.7272340969321265</v>
          </cell>
          <cell r="I18">
            <v>2.8675628477954254</v>
          </cell>
          <cell r="J18">
            <v>7.6479542074006064</v>
          </cell>
          <cell r="K18">
            <v>4.4702903734648265</v>
          </cell>
          <cell r="L18">
            <v>1.6469490849607251</v>
          </cell>
          <cell r="M18">
            <v>6.1172394584255505</v>
          </cell>
          <cell r="N18">
            <v>8.7500000000000008E-2</v>
          </cell>
          <cell r="O18">
            <v>4.2419214542068193</v>
          </cell>
          <cell r="P18">
            <v>19.119739390458701</v>
          </cell>
          <cell r="Q18">
            <v>0.28750000000000003</v>
          </cell>
          <cell r="R18">
            <v>0.70583532212602507</v>
          </cell>
          <cell r="S18">
            <v>0.47055688141735008</v>
          </cell>
          <cell r="T18">
            <v>0</v>
          </cell>
          <cell r="U18">
            <v>0</v>
          </cell>
          <cell r="V18">
            <v>8.7500000000000008E-2</v>
          </cell>
          <cell r="W18">
            <v>10.976146687115179</v>
          </cell>
          <cell r="X18">
            <v>10.080938943200808</v>
          </cell>
          <cell r="Y18">
            <v>8.9145234553720645</v>
          </cell>
          <cell r="Z18">
            <v>1.6019861846230472</v>
          </cell>
          <cell r="AA18">
            <v>0.36250000000000004</v>
          </cell>
          <cell r="AB18">
            <v>0.42500000000000004</v>
          </cell>
          <cell r="AC18">
            <v>0.19900000000000004</v>
          </cell>
          <cell r="AD18">
            <v>10.824077439143723</v>
          </cell>
          <cell r="AE18">
            <v>0.7171384959429149</v>
          </cell>
          <cell r="AF18">
            <v>0</v>
          </cell>
          <cell r="AG18">
            <v>1.4116706442520501</v>
          </cell>
          <cell r="AH18">
            <v>0.5477784407086751</v>
          </cell>
          <cell r="AI18">
            <v>69.941000000000003</v>
          </cell>
          <cell r="AJ18">
            <v>114.3899250355321</v>
          </cell>
          <cell r="AK18">
            <v>3.6899975817913582</v>
          </cell>
          <cell r="AL18">
            <v>67.771107863756299</v>
          </cell>
          <cell r="AM18">
            <v>46.618817171775795</v>
          </cell>
        </row>
        <row r="19">
          <cell r="A19">
            <v>2</v>
          </cell>
          <cell r="B19">
            <v>1990</v>
          </cell>
          <cell r="C19" t="str">
            <v>Jan</v>
          </cell>
          <cell r="D19">
            <v>8.6728354600402948</v>
          </cell>
          <cell r="E19">
            <v>5.3669979852249838</v>
          </cell>
          <cell r="F19">
            <v>0.11349899261249161</v>
          </cell>
          <cell r="G19">
            <v>0</v>
          </cell>
          <cell r="H19">
            <v>0.11900000000000001</v>
          </cell>
          <cell r="I19">
            <v>14.846636668905305</v>
          </cell>
          <cell r="J19">
            <v>0.59208596373404965</v>
          </cell>
          <cell r="K19">
            <v>1.4981034251175287</v>
          </cell>
          <cell r="L19">
            <v>3.8317414372061789</v>
          </cell>
          <cell r="M19">
            <v>12.446916051040967</v>
          </cell>
          <cell r="N19">
            <v>44.706470114170585</v>
          </cell>
          <cell r="O19">
            <v>25.978046339825383</v>
          </cell>
          <cell r="P19">
            <v>22.7766124916051</v>
          </cell>
          <cell r="Q19">
            <v>10.523660846205507</v>
          </cell>
          <cell r="R19">
            <v>1.6429120214909334</v>
          </cell>
          <cell r="S19">
            <v>3.1908448623237069</v>
          </cell>
          <cell r="T19">
            <v>0</v>
          </cell>
          <cell r="U19">
            <v>4.5575211551376764</v>
          </cell>
          <cell r="V19">
            <v>7.4998784419073203</v>
          </cell>
          <cell r="W19">
            <v>32.837396910678301</v>
          </cell>
          <cell r="X19">
            <v>10.327341840161184</v>
          </cell>
          <cell r="Y19">
            <v>21.309283411685694</v>
          </cell>
          <cell r="Z19">
            <v>13.880054398925452</v>
          </cell>
          <cell r="AA19">
            <v>14.717660846205506</v>
          </cell>
          <cell r="AB19">
            <v>6.810117528542647</v>
          </cell>
          <cell r="AC19">
            <v>8.1597877770315641</v>
          </cell>
          <cell r="AD19">
            <v>4.9001417058428478</v>
          </cell>
          <cell r="AE19">
            <v>15.810408999328407</v>
          </cell>
          <cell r="AF19">
            <v>19.550664204163869</v>
          </cell>
          <cell r="AG19">
            <v>3.4566568166554736</v>
          </cell>
          <cell r="AH19">
            <v>4.6251235728676967</v>
          </cell>
          <cell r="AJ19">
            <v>324.7484002686366</v>
          </cell>
          <cell r="AK19">
            <v>10.475754847375374</v>
          </cell>
          <cell r="AL19">
            <v>153.11551779717928</v>
          </cell>
          <cell r="AM19">
            <v>171.63288247145735</v>
          </cell>
        </row>
        <row r="20">
          <cell r="C20" t="str">
            <v>Peb</v>
          </cell>
          <cell r="D20">
            <v>4.4117515110812624</v>
          </cell>
          <cell r="E20">
            <v>3.7441914036265951</v>
          </cell>
          <cell r="F20">
            <v>15.384314640698454</v>
          </cell>
          <cell r="G20">
            <v>10.218372733378107</v>
          </cell>
          <cell r="H20">
            <v>10.615504701141704</v>
          </cell>
          <cell r="I20">
            <v>5.7290449966420409</v>
          </cell>
          <cell r="J20">
            <v>6.7359670920080594</v>
          </cell>
          <cell r="K20">
            <v>6.3128381464069845</v>
          </cell>
          <cell r="L20">
            <v>7.2530530557421091</v>
          </cell>
          <cell r="M20">
            <v>1.5446934184016117</v>
          </cell>
          <cell r="N20">
            <v>13.831053055742109</v>
          </cell>
          <cell r="O20">
            <v>11.433252182672934</v>
          </cell>
          <cell r="P20">
            <v>7.3727061786433845</v>
          </cell>
          <cell r="Q20">
            <v>13.4675520483546</v>
          </cell>
          <cell r="R20">
            <v>0.79800000000000004</v>
          </cell>
          <cell r="S20">
            <v>13.025891202149094</v>
          </cell>
          <cell r="T20">
            <v>22.041053055742108</v>
          </cell>
          <cell r="U20">
            <v>16.529710208193421</v>
          </cell>
          <cell r="V20">
            <v>5.8864264607118875</v>
          </cell>
          <cell r="W20">
            <v>1.5621870382807255</v>
          </cell>
          <cell r="X20">
            <v>10.985894224311618</v>
          </cell>
          <cell r="Y20">
            <v>6.354402619207522</v>
          </cell>
          <cell r="Z20">
            <v>5.6749496306245803E-2</v>
          </cell>
          <cell r="AA20">
            <v>6.0168381464069842</v>
          </cell>
          <cell r="AB20">
            <v>19.705842175957017</v>
          </cell>
          <cell r="AC20">
            <v>13.169461047683008</v>
          </cell>
          <cell r="AD20">
            <v>31.332819006044325</v>
          </cell>
          <cell r="AE20">
            <v>24.371991605104096</v>
          </cell>
          <cell r="AF20">
            <v>0</v>
          </cell>
          <cell r="AG20">
            <v>0</v>
          </cell>
          <cell r="AH20">
            <v>0</v>
          </cell>
          <cell r="AJ20">
            <v>289.89156145063794</v>
          </cell>
          <cell r="AK20">
            <v>9.3513406919560627</v>
          </cell>
          <cell r="AL20">
            <v>118.85229516453994</v>
          </cell>
          <cell r="AM20">
            <v>171.03926628609804</v>
          </cell>
        </row>
        <row r="21">
          <cell r="C21" t="str">
            <v>Maret</v>
          </cell>
          <cell r="D21">
            <v>12.516633982538616</v>
          </cell>
          <cell r="E21">
            <v>1.3880000000000001</v>
          </cell>
          <cell r="F21">
            <v>10.695548690396238</v>
          </cell>
          <cell r="G21">
            <v>7.4079999999999995</v>
          </cell>
          <cell r="H21">
            <v>0.85574748153122893</v>
          </cell>
          <cell r="I21">
            <v>1.3844580255204835</v>
          </cell>
          <cell r="J21">
            <v>0.79400000000000004</v>
          </cell>
          <cell r="K21">
            <v>3.9484351914036266</v>
          </cell>
          <cell r="L21">
            <v>8.9316480859637348</v>
          </cell>
          <cell r="M21">
            <v>14.608298858294155</v>
          </cell>
          <cell r="N21">
            <v>38.250356615177971</v>
          </cell>
          <cell r="O21">
            <v>62.71937206178643</v>
          </cell>
          <cell r="P21">
            <v>23.861220282068498</v>
          </cell>
          <cell r="Q21">
            <v>4.2349818670248487</v>
          </cell>
          <cell r="R21">
            <v>0.5139999999999999</v>
          </cell>
          <cell r="S21">
            <v>4.29</v>
          </cell>
          <cell r="T21">
            <v>1.0704580255204834</v>
          </cell>
          <cell r="U21">
            <v>6.4452672934855606</v>
          </cell>
          <cell r="V21">
            <v>1.3139999999999998</v>
          </cell>
          <cell r="W21">
            <v>0.187</v>
          </cell>
          <cell r="X21">
            <v>0.15300000000000002</v>
          </cell>
          <cell r="Y21">
            <v>0.52645802552048349</v>
          </cell>
          <cell r="Z21">
            <v>1.052916051040967</v>
          </cell>
          <cell r="AA21">
            <v>0.11349899261249161</v>
          </cell>
          <cell r="AB21">
            <v>0</v>
          </cell>
          <cell r="AC21">
            <v>0</v>
          </cell>
          <cell r="AD21">
            <v>12.015000000000001</v>
          </cell>
          <cell r="AE21">
            <v>0</v>
          </cell>
          <cell r="AF21">
            <v>0</v>
          </cell>
          <cell r="AG21">
            <v>2.9604298186702485</v>
          </cell>
          <cell r="AH21">
            <v>0.56749496306245795</v>
          </cell>
          <cell r="AJ21">
            <v>222.80622431161851</v>
          </cell>
          <cell r="AK21">
            <v>7.1872975584393064</v>
          </cell>
          <cell r="AL21">
            <v>192.11070114170585</v>
          </cell>
          <cell r="AM21">
            <v>30.695523169912693</v>
          </cell>
        </row>
        <row r="22">
          <cell r="C22" t="str">
            <v>April</v>
          </cell>
          <cell r="D22">
            <v>0</v>
          </cell>
          <cell r="E22">
            <v>10.353365345869712</v>
          </cell>
          <cell r="F22">
            <v>2.812408327736736</v>
          </cell>
          <cell r="G22">
            <v>0</v>
          </cell>
          <cell r="H22">
            <v>3.1587481531229011</v>
          </cell>
          <cell r="I22">
            <v>5.8804580255204844</v>
          </cell>
          <cell r="J22">
            <v>5.1000000000000004E-2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5.6994942914707858</v>
          </cell>
          <cell r="P22">
            <v>4.0274083277367358</v>
          </cell>
          <cell r="Q22">
            <v>6.7046017461383478</v>
          </cell>
          <cell r="R22">
            <v>11.558217595701812</v>
          </cell>
          <cell r="S22">
            <v>20.109082605775686</v>
          </cell>
          <cell r="T22">
            <v>18.559825386165212</v>
          </cell>
          <cell r="U22">
            <v>12.387916722632639</v>
          </cell>
          <cell r="V22">
            <v>23.571229012760242</v>
          </cell>
          <cell r="W22">
            <v>5.3591773002014769</v>
          </cell>
          <cell r="X22">
            <v>4.6270718603089316</v>
          </cell>
          <cell r="Y22">
            <v>5.0662149093351241</v>
          </cell>
          <cell r="Z22">
            <v>8.4599999999999991</v>
          </cell>
          <cell r="AA22">
            <v>1.8159838817998657</v>
          </cell>
          <cell r="AB22">
            <v>0</v>
          </cell>
          <cell r="AC22">
            <v>0</v>
          </cell>
          <cell r="AD22">
            <v>5.6749496306245803E-2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150.25895298858296</v>
          </cell>
          <cell r="AK22">
            <v>4.8470629996317083</v>
          </cell>
          <cell r="AL22">
            <v>50.245701813297515</v>
          </cell>
          <cell r="AM22">
            <v>100.01325117528542</v>
          </cell>
        </row>
        <row r="23">
          <cell r="C23" t="str">
            <v>Mei</v>
          </cell>
          <cell r="D23">
            <v>0.42899999999999994</v>
          </cell>
          <cell r="E23">
            <v>0</v>
          </cell>
          <cell r="F23">
            <v>3.4044942914707859</v>
          </cell>
          <cell r="G23">
            <v>0</v>
          </cell>
          <cell r="H23">
            <v>0</v>
          </cell>
          <cell r="I23">
            <v>0</v>
          </cell>
          <cell r="J23">
            <v>6.4521074546675603</v>
          </cell>
          <cell r="K23">
            <v>10.942992612491604</v>
          </cell>
          <cell r="L23">
            <v>17.608761584956344</v>
          </cell>
          <cell r="M23">
            <v>1.3889429147078576</v>
          </cell>
          <cell r="N23">
            <v>0</v>
          </cell>
          <cell r="O23">
            <v>0</v>
          </cell>
          <cell r="P23">
            <v>3.0819160510409667</v>
          </cell>
          <cell r="Q23">
            <v>2.5163653458697111</v>
          </cell>
          <cell r="R23">
            <v>10.627458025520484</v>
          </cell>
          <cell r="S23">
            <v>7.1531457353928811</v>
          </cell>
          <cell r="T23">
            <v>9.8120611148421784</v>
          </cell>
          <cell r="U23">
            <v>2.64</v>
          </cell>
          <cell r="V23">
            <v>5.6725802552048359</v>
          </cell>
          <cell r="W23">
            <v>2.4300000000000002</v>
          </cell>
          <cell r="X23">
            <v>0.52645802552048349</v>
          </cell>
          <cell r="Y23">
            <v>9.6673619879113488</v>
          </cell>
          <cell r="Z23">
            <v>16.913999999999998</v>
          </cell>
          <cell r="AA23">
            <v>8.5000000000000006E-2</v>
          </cell>
          <cell r="AB23">
            <v>39.6248932169241</v>
          </cell>
          <cell r="AC23">
            <v>1.290916051040967</v>
          </cell>
          <cell r="AD23">
            <v>0.99674949630624576</v>
          </cell>
          <cell r="AE23">
            <v>0.10200000000000001</v>
          </cell>
          <cell r="AF23">
            <v>0</v>
          </cell>
          <cell r="AG23">
            <v>0</v>
          </cell>
          <cell r="AH23">
            <v>0</v>
          </cell>
          <cell r="AJ23">
            <v>153.36720416386834</v>
          </cell>
          <cell r="AK23">
            <v>4.9473291665763979</v>
          </cell>
          <cell r="AL23">
            <v>56.452038280725297</v>
          </cell>
          <cell r="AM23">
            <v>96.915165883143047</v>
          </cell>
        </row>
        <row r="24">
          <cell r="C24" t="str">
            <v>Juni</v>
          </cell>
          <cell r="D24">
            <v>0</v>
          </cell>
          <cell r="E24">
            <v>0</v>
          </cell>
          <cell r="F24">
            <v>0</v>
          </cell>
          <cell r="G24">
            <v>0.94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0.94</v>
          </cell>
          <cell r="AK24">
            <v>3.0322580645161287E-2</v>
          </cell>
          <cell r="AL24">
            <v>0.94</v>
          </cell>
          <cell r="AM24">
            <v>0</v>
          </cell>
        </row>
        <row r="25">
          <cell r="C25" t="str">
            <v xml:space="preserve">Juli 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1.0009999999999999</v>
          </cell>
          <cell r="S25">
            <v>0.22864222143111429</v>
          </cell>
          <cell r="T25">
            <v>0.45728444286222858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0.28599999999999998</v>
          </cell>
          <cell r="AF25">
            <v>0.14299999999999999</v>
          </cell>
          <cell r="AG25">
            <v>0</v>
          </cell>
          <cell r="AH25">
            <v>0</v>
          </cell>
          <cell r="AJ25">
            <v>2.1159266642933425</v>
          </cell>
          <cell r="AK25">
            <v>6.8255698848172341E-2</v>
          </cell>
          <cell r="AL25">
            <v>1.0009999999999999</v>
          </cell>
          <cell r="AM25">
            <v>1.1149266642933429</v>
          </cell>
        </row>
        <row r="26">
          <cell r="C26" t="str">
            <v>Agst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9.4428385590688668E-2</v>
          </cell>
          <cell r="AH26">
            <v>0</v>
          </cell>
          <cell r="AJ26">
            <v>9.4428385590688668E-2</v>
          </cell>
          <cell r="AK26">
            <v>3.0460769545383442E-3</v>
          </cell>
          <cell r="AL26">
            <v>0</v>
          </cell>
          <cell r="AM26">
            <v>9.4428385590688668E-2</v>
          </cell>
        </row>
        <row r="27">
          <cell r="C27" t="str">
            <v>Sept</v>
          </cell>
          <cell r="D27">
            <v>0.37771354236275467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0.34296333214667146</v>
          </cell>
          <cell r="K27">
            <v>1.9434588821644714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0.45728444286222858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3.1214201995361264</v>
          </cell>
          <cell r="AK27">
            <v>0.10069097417858472</v>
          </cell>
          <cell r="AL27">
            <v>2.6641357566738977</v>
          </cell>
          <cell r="AM27">
            <v>0.45728444286222858</v>
          </cell>
        </row>
        <row r="28">
          <cell r="C28" t="str">
            <v>Okt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1.2575322178711286</v>
          </cell>
          <cell r="AE28">
            <v>0.68592666429334292</v>
          </cell>
          <cell r="AF28">
            <v>0</v>
          </cell>
          <cell r="AG28">
            <v>0</v>
          </cell>
          <cell r="AH28">
            <v>0</v>
          </cell>
          <cell r="AJ28">
            <v>1.9434588821644714</v>
          </cell>
          <cell r="AK28">
            <v>6.2692222005305526E-2</v>
          </cell>
          <cell r="AL28">
            <v>0</v>
          </cell>
          <cell r="AM28">
            <v>1.9434588821644714</v>
          </cell>
        </row>
        <row r="29">
          <cell r="C29" t="str">
            <v>Nop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1.3718533285866858</v>
          </cell>
          <cell r="I29">
            <v>2.9723488786044858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1.7148166607333573</v>
          </cell>
          <cell r="O29">
            <v>0.45728444286222858</v>
          </cell>
          <cell r="P29">
            <v>3.4296333214667145</v>
          </cell>
          <cell r="Q29">
            <v>0</v>
          </cell>
          <cell r="R29">
            <v>1.4861744393022429</v>
          </cell>
          <cell r="S29">
            <v>0</v>
          </cell>
          <cell r="T29">
            <v>0</v>
          </cell>
          <cell r="U29">
            <v>3.5439544321822716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0.34296333214667146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4.6871655393378431</v>
          </cell>
          <cell r="AH29">
            <v>0</v>
          </cell>
          <cell r="AJ29">
            <v>20.006194375222499</v>
          </cell>
          <cell r="AK29">
            <v>0.64536110887814513</v>
          </cell>
          <cell r="AL29">
            <v>11.432111071555713</v>
          </cell>
          <cell r="AM29">
            <v>8.5740833036667858</v>
          </cell>
        </row>
        <row r="30">
          <cell r="C30" t="str">
            <v>Des</v>
          </cell>
          <cell r="D30">
            <v>0.22864222143111429</v>
          </cell>
          <cell r="E30">
            <v>0</v>
          </cell>
          <cell r="F30">
            <v>7.4308721965112134</v>
          </cell>
          <cell r="G30">
            <v>6.4946350818077363</v>
          </cell>
          <cell r="H30">
            <v>7.0094675485716866</v>
          </cell>
          <cell r="I30">
            <v>4.7051054367991938</v>
          </cell>
          <cell r="J30">
            <v>10.71333118373034</v>
          </cell>
          <cell r="K30">
            <v>0.20697399245209291</v>
          </cell>
          <cell r="L30">
            <v>0</v>
          </cell>
          <cell r="M30">
            <v>0</v>
          </cell>
          <cell r="N30">
            <v>1.2358639888921072</v>
          </cell>
          <cell r="O30">
            <v>0.41394798490418583</v>
          </cell>
          <cell r="P30">
            <v>0.41394798490418583</v>
          </cell>
          <cell r="Q30">
            <v>1.8627659320688361</v>
          </cell>
          <cell r="R30">
            <v>7.8881566393734435</v>
          </cell>
          <cell r="S30">
            <v>5.1780781428199933</v>
          </cell>
          <cell r="T30">
            <v>0</v>
          </cell>
          <cell r="U30">
            <v>3.0866699893200424</v>
          </cell>
          <cell r="V30">
            <v>5.1011135242420291</v>
          </cell>
          <cell r="W30">
            <v>7.4092039675321946</v>
          </cell>
          <cell r="X30">
            <v>7.2261498383619003</v>
          </cell>
          <cell r="Y30">
            <v>0.22864222143111429</v>
          </cell>
          <cell r="Z30">
            <v>0.20697399245209291</v>
          </cell>
          <cell r="AA30">
            <v>4.0012388750445007</v>
          </cell>
          <cell r="AB30">
            <v>0.75691131705085724</v>
          </cell>
          <cell r="AC30">
            <v>1.4645062103232214</v>
          </cell>
          <cell r="AD30">
            <v>0</v>
          </cell>
          <cell r="AE30">
            <v>0</v>
          </cell>
          <cell r="AF30">
            <v>0</v>
          </cell>
          <cell r="AG30">
            <v>3.3115838792334866</v>
          </cell>
          <cell r="AH30">
            <v>3.3115838792334866</v>
          </cell>
          <cell r="AI30">
            <v>62.71937206178643</v>
          </cell>
          <cell r="AJ30">
            <v>89.886366028491054</v>
          </cell>
          <cell r="AK30">
            <v>2.8995601944674534</v>
          </cell>
          <cell r="AL30">
            <v>48.603710191446133</v>
          </cell>
          <cell r="AM30">
            <v>41.282655837044921</v>
          </cell>
        </row>
        <row r="31">
          <cell r="A31">
            <v>3</v>
          </cell>
          <cell r="B31">
            <v>1991</v>
          </cell>
          <cell r="C31" t="str">
            <v>Jan</v>
          </cell>
          <cell r="D31">
            <v>14.970515758404472</v>
          </cell>
          <cell r="E31">
            <v>7.7141836038229572</v>
          </cell>
          <cell r="F31">
            <v>5.3297218457502078</v>
          </cell>
          <cell r="G31">
            <v>1.8350315168089448</v>
          </cell>
          <cell r="H31">
            <v>11.047717704018744</v>
          </cell>
          <cell r="I31">
            <v>12.61742098779669</v>
          </cell>
          <cell r="J31">
            <v>10.79287393276422</v>
          </cell>
          <cell r="K31">
            <v>11.690623208629948</v>
          </cell>
          <cell r="L31">
            <v>5.3005637112675128</v>
          </cell>
          <cell r="M31">
            <v>9.8971594897819433</v>
          </cell>
          <cell r="N31">
            <v>3.4000000000000002E-2</v>
          </cell>
          <cell r="O31">
            <v>15.352340857610656</v>
          </cell>
          <cell r="P31">
            <v>13.618731154255359</v>
          </cell>
          <cell r="Q31">
            <v>1.5085472752134172</v>
          </cell>
          <cell r="R31">
            <v>10.090829846413659</v>
          </cell>
          <cell r="S31">
            <v>2.6185787920223618</v>
          </cell>
          <cell r="T31">
            <v>5.1946103088313063</v>
          </cell>
          <cell r="U31">
            <v>13.174346960117376</v>
          </cell>
          <cell r="V31">
            <v>7.3431671677688595</v>
          </cell>
          <cell r="W31">
            <v>9.8736418256402505</v>
          </cell>
          <cell r="X31">
            <v>17.249465094942938</v>
          </cell>
          <cell r="Y31">
            <v>14.059183879041944</v>
          </cell>
          <cell r="Z31">
            <v>7.0487328398116311</v>
          </cell>
          <cell r="AA31">
            <v>1.5736105840502923</v>
          </cell>
          <cell r="AB31">
            <v>7.4896530398826213</v>
          </cell>
          <cell r="AC31">
            <v>7.6980529202514623</v>
          </cell>
          <cell r="AD31">
            <v>8.4301855095601752</v>
          </cell>
          <cell r="AE31">
            <v>21.002025414302224</v>
          </cell>
          <cell r="AF31">
            <v>5.7103356908369687</v>
          </cell>
          <cell r="AG31">
            <v>0.78</v>
          </cell>
          <cell r="AH31">
            <v>11.28</v>
          </cell>
          <cell r="AJ31">
            <v>272.32585091959908</v>
          </cell>
          <cell r="AK31">
            <v>8.7847048683741633</v>
          </cell>
          <cell r="AL31">
            <v>131.80026089253874</v>
          </cell>
          <cell r="AM31">
            <v>140.52559002706039</v>
          </cell>
        </row>
        <row r="32">
          <cell r="C32" t="str">
            <v>Peb</v>
          </cell>
          <cell r="D32">
            <v>6.6705157584044716</v>
          </cell>
          <cell r="E32">
            <v>3.6520630336178899</v>
          </cell>
          <cell r="F32">
            <v>6.1640980866822881</v>
          </cell>
          <cell r="G32">
            <v>4.7700630336178902</v>
          </cell>
          <cell r="H32">
            <v>8.861893960111809</v>
          </cell>
          <cell r="I32">
            <v>7.3735859195713065</v>
          </cell>
          <cell r="J32">
            <v>17.1466812956551</v>
          </cell>
          <cell r="K32">
            <v>8.7565067251183066</v>
          </cell>
          <cell r="L32">
            <v>14.392542934096687</v>
          </cell>
          <cell r="M32">
            <v>11.21523760415468</v>
          </cell>
          <cell r="N32">
            <v>15.276647597889946</v>
          </cell>
          <cell r="O32">
            <v>0.90306303361788953</v>
          </cell>
          <cell r="P32">
            <v>0.18103151680894475</v>
          </cell>
          <cell r="Q32">
            <v>9.0515758404472374E-2</v>
          </cell>
          <cell r="R32">
            <v>19.32717898748724</v>
          </cell>
          <cell r="S32">
            <v>21.798343444657608</v>
          </cell>
          <cell r="T32">
            <v>12.179373255114596</v>
          </cell>
          <cell r="U32">
            <v>0.99061030883130652</v>
          </cell>
          <cell r="V32">
            <v>4.8265157584044722</v>
          </cell>
          <cell r="W32">
            <v>0.30003151680894474</v>
          </cell>
          <cell r="X32">
            <v>16.676859203062076</v>
          </cell>
          <cell r="Y32">
            <v>2.7388588520093724</v>
          </cell>
          <cell r="Z32">
            <v>7.222578792022361</v>
          </cell>
          <cell r="AA32">
            <v>6.3621249871555161</v>
          </cell>
          <cell r="AB32">
            <v>17.007395738637374</v>
          </cell>
          <cell r="AC32">
            <v>21.777761515150324</v>
          </cell>
          <cell r="AD32">
            <v>8.3695469999944301</v>
          </cell>
          <cell r="AE32">
            <v>1.6292836512805025</v>
          </cell>
          <cell r="AF32">
            <v>0</v>
          </cell>
          <cell r="AG32">
            <v>0</v>
          </cell>
          <cell r="AH32">
            <v>0</v>
          </cell>
          <cell r="AJ32">
            <v>246.66090926836782</v>
          </cell>
          <cell r="AK32">
            <v>7.9568035247860589</v>
          </cell>
          <cell r="AL32">
            <v>124.78162524523893</v>
          </cell>
          <cell r="AM32">
            <v>121.87928402312887</v>
          </cell>
        </row>
        <row r="33">
          <cell r="C33" t="str">
            <v>Maret</v>
          </cell>
          <cell r="D33">
            <v>0</v>
          </cell>
          <cell r="E33">
            <v>0</v>
          </cell>
          <cell r="F33">
            <v>0.18103151680894475</v>
          </cell>
          <cell r="G33">
            <v>2.896504268943116</v>
          </cell>
          <cell r="H33">
            <v>5.1000000000000004E-2</v>
          </cell>
          <cell r="I33">
            <v>1.796721845750209</v>
          </cell>
          <cell r="J33">
            <v>20.202993223503761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2.6544993223503761</v>
          </cell>
          <cell r="P33">
            <v>7.42638806065046</v>
          </cell>
          <cell r="Q33">
            <v>17.216662149002509</v>
          </cell>
          <cell r="R33">
            <v>4.5303376516122276</v>
          </cell>
          <cell r="S33">
            <v>2.3250000000000002</v>
          </cell>
          <cell r="T33">
            <v>20.395214515155889</v>
          </cell>
          <cell r="U33">
            <v>0.18103151680894475</v>
          </cell>
          <cell r="V33">
            <v>0</v>
          </cell>
          <cell r="W33">
            <v>0</v>
          </cell>
          <cell r="X33">
            <v>1.7000000000000001E-2</v>
          </cell>
          <cell r="Y33">
            <v>2.274721845750209</v>
          </cell>
          <cell r="Z33">
            <v>0</v>
          </cell>
          <cell r="AA33">
            <v>0.65983310745012524</v>
          </cell>
          <cell r="AB33">
            <v>4.1046418256402513</v>
          </cell>
          <cell r="AC33">
            <v>0</v>
          </cell>
          <cell r="AD33">
            <v>0.21994436915004176</v>
          </cell>
          <cell r="AE33">
            <v>0</v>
          </cell>
          <cell r="AF33">
            <v>11.685275918255547</v>
          </cell>
          <cell r="AG33">
            <v>21.293162881690169</v>
          </cell>
          <cell r="AH33">
            <v>0.47600000000000003</v>
          </cell>
          <cell r="AJ33">
            <v>120.58796401852277</v>
          </cell>
          <cell r="AK33">
            <v>3.8899343231781538</v>
          </cell>
          <cell r="AL33">
            <v>56.956138038621603</v>
          </cell>
          <cell r="AM33">
            <v>63.63182597990118</v>
          </cell>
        </row>
        <row r="34">
          <cell r="C34" t="str">
            <v>April</v>
          </cell>
          <cell r="D34">
            <v>3.3094678055414315</v>
          </cell>
          <cell r="E34">
            <v>14.064761315765056</v>
          </cell>
          <cell r="F34">
            <v>13.368773410702422</v>
          </cell>
          <cell r="G34">
            <v>13.1899070800914</v>
          </cell>
          <cell r="H34">
            <v>11.842633618011044</v>
          </cell>
          <cell r="I34">
            <v>22.210874758421177</v>
          </cell>
          <cell r="J34">
            <v>3.9240000000000004</v>
          </cell>
          <cell r="K34">
            <v>5.9336253895861546</v>
          </cell>
          <cell r="L34">
            <v>3.2815935975582242</v>
          </cell>
          <cell r="M34">
            <v>4.1036418256402509</v>
          </cell>
          <cell r="N34">
            <v>10.598658536913334</v>
          </cell>
          <cell r="O34">
            <v>6.8930216578658223</v>
          </cell>
          <cell r="P34">
            <v>2.2902151206319017</v>
          </cell>
          <cell r="Q34">
            <v>4.2123707989394052</v>
          </cell>
          <cell r="R34">
            <v>9.9204916443634605</v>
          </cell>
          <cell r="S34">
            <v>12.480712812464045</v>
          </cell>
          <cell r="T34">
            <v>27.410428280488546</v>
          </cell>
          <cell r="U34">
            <v>17.469575200728869</v>
          </cell>
          <cell r="V34">
            <v>2.4193880606504594</v>
          </cell>
          <cell r="W34">
            <v>4.3988873830008357</v>
          </cell>
          <cell r="X34">
            <v>9.8974966117518797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1.3196662149002505</v>
          </cell>
          <cell r="AD34">
            <v>5.17</v>
          </cell>
          <cell r="AE34">
            <v>9.1201164284736045</v>
          </cell>
          <cell r="AF34">
            <v>2.4193880606504594</v>
          </cell>
          <cell r="AG34">
            <v>0</v>
          </cell>
          <cell r="AH34">
            <v>0</v>
          </cell>
          <cell r="AJ34">
            <v>221.24969561314001</v>
          </cell>
          <cell r="AK34">
            <v>7.1370869552625811</v>
          </cell>
          <cell r="AL34">
            <v>129.14403656003108</v>
          </cell>
          <cell r="AM34">
            <v>92.105659053108965</v>
          </cell>
        </row>
        <row r="35">
          <cell r="C35" t="str">
            <v>Mei</v>
          </cell>
          <cell r="D35">
            <v>0</v>
          </cell>
          <cell r="E35">
            <v>0.27154727521341709</v>
          </cell>
          <cell r="F35">
            <v>0</v>
          </cell>
          <cell r="G35">
            <v>0</v>
          </cell>
          <cell r="H35">
            <v>0</v>
          </cell>
          <cell r="I35">
            <v>0.11900000000000001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0.30053987244548586</v>
          </cell>
          <cell r="T35">
            <v>0.60107974489097171</v>
          </cell>
          <cell r="U35">
            <v>0</v>
          </cell>
          <cell r="V35">
            <v>0</v>
          </cell>
          <cell r="W35">
            <v>1.5026993622274292</v>
          </cell>
          <cell r="X35">
            <v>0</v>
          </cell>
          <cell r="Y35">
            <v>0</v>
          </cell>
          <cell r="Z35">
            <v>0</v>
          </cell>
          <cell r="AA35">
            <v>0.11900000000000001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2.9138662547773042</v>
          </cell>
          <cell r="AK35">
            <v>9.3995685637977555E-2</v>
          </cell>
          <cell r="AL35">
            <v>0.39054727521341709</v>
          </cell>
          <cell r="AM35">
            <v>2.5233189795638871</v>
          </cell>
        </row>
        <row r="36">
          <cell r="C36" t="str">
            <v>Juni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1.88</v>
          </cell>
          <cell r="W36">
            <v>1.1749999999999998</v>
          </cell>
          <cell r="X36">
            <v>0</v>
          </cell>
          <cell r="Y36">
            <v>0</v>
          </cell>
          <cell r="Z36">
            <v>3.4000000000000002E-2</v>
          </cell>
          <cell r="AA36">
            <v>1.41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4.4989999999999997</v>
          </cell>
          <cell r="AK36">
            <v>0.14512903225806451</v>
          </cell>
          <cell r="AL36">
            <v>0</v>
          </cell>
          <cell r="AM36">
            <v>4.4989999999999997</v>
          </cell>
        </row>
        <row r="37">
          <cell r="C37" t="str">
            <v xml:space="preserve">Juli </v>
          </cell>
          <cell r="D37">
            <v>9.0515758404472374E-2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0.187</v>
          </cell>
          <cell r="K37">
            <v>3.4000000000000002E-2</v>
          </cell>
          <cell r="L37">
            <v>2.4300000000000002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12.069417066246174</v>
          </cell>
          <cell r="AA37">
            <v>9.9418138849638122</v>
          </cell>
          <cell r="AB37">
            <v>1.35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26.102746709614461</v>
          </cell>
          <cell r="AK37">
            <v>0.84202408740691814</v>
          </cell>
          <cell r="AL37">
            <v>2.7415157584044727</v>
          </cell>
          <cell r="AM37">
            <v>23.36123095120999</v>
          </cell>
        </row>
        <row r="38">
          <cell r="C38" t="str">
            <v>Agst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Sept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Okt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3.9589986447007517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3.5191099064006681</v>
          </cell>
          <cell r="AB40">
            <v>0</v>
          </cell>
          <cell r="AC40">
            <v>0</v>
          </cell>
          <cell r="AD40">
            <v>0</v>
          </cell>
          <cell r="AE40">
            <v>0.76</v>
          </cell>
          <cell r="AF40">
            <v>0</v>
          </cell>
          <cell r="AG40">
            <v>0</v>
          </cell>
          <cell r="AH40">
            <v>0</v>
          </cell>
          <cell r="AJ40">
            <v>8.2381085511014192</v>
          </cell>
          <cell r="AK40">
            <v>0.26574543713230386</v>
          </cell>
          <cell r="AL40">
            <v>3.9589986447007517</v>
          </cell>
          <cell r="AM40">
            <v>4.2791099064006684</v>
          </cell>
        </row>
        <row r="41">
          <cell r="C41" t="str">
            <v>Nop</v>
          </cell>
          <cell r="D41">
            <v>0</v>
          </cell>
          <cell r="E41">
            <v>18.983607873451795</v>
          </cell>
          <cell r="F41">
            <v>0.11900000000000001</v>
          </cell>
          <cell r="G41">
            <v>8.0711085511014211</v>
          </cell>
          <cell r="H41">
            <v>12.348600195464879</v>
          </cell>
          <cell r="I41">
            <v>5.762237879373667</v>
          </cell>
          <cell r="J41">
            <v>12.025719135151711</v>
          </cell>
          <cell r="K41">
            <v>14.394717779852463</v>
          </cell>
          <cell r="L41">
            <v>15.087367758083886</v>
          </cell>
          <cell r="M41">
            <v>43.104156318054663</v>
          </cell>
          <cell r="N41">
            <v>9.6574044967045563</v>
          </cell>
          <cell r="O41">
            <v>16.14369936222743</v>
          </cell>
          <cell r="P41">
            <v>15.632024389259998</v>
          </cell>
          <cell r="Q41">
            <v>1.2361594897819435</v>
          </cell>
          <cell r="R41">
            <v>21.764673562630144</v>
          </cell>
          <cell r="S41">
            <v>2.7896105840502923</v>
          </cell>
          <cell r="T41">
            <v>3.4514993223503758</v>
          </cell>
          <cell r="U41">
            <v>3.347443691500418</v>
          </cell>
          <cell r="V41">
            <v>4.6303880606504597</v>
          </cell>
          <cell r="W41">
            <v>5.4810370138396562</v>
          </cell>
          <cell r="X41">
            <v>20.390331074501251</v>
          </cell>
          <cell r="Y41">
            <v>31.07391367799805</v>
          </cell>
          <cell r="Z41">
            <v>23.158846227429716</v>
          </cell>
          <cell r="AA41">
            <v>28.161799684903961</v>
          </cell>
          <cell r="AB41">
            <v>6.3236528197016737</v>
          </cell>
          <cell r="AC41">
            <v>9.0515758404472374E-2</v>
          </cell>
          <cell r="AD41">
            <v>0</v>
          </cell>
          <cell r="AE41">
            <v>0.54400000000000004</v>
          </cell>
          <cell r="AF41">
            <v>6.295530839159321</v>
          </cell>
          <cell r="AG41">
            <v>17.86873529598682</v>
          </cell>
          <cell r="AH41">
            <v>0</v>
          </cell>
          <cell r="AJ41">
            <v>347.93778084161499</v>
          </cell>
          <cell r="AK41">
            <v>11.223799381987581</v>
          </cell>
          <cell r="AL41">
            <v>194.33047679113858</v>
          </cell>
          <cell r="AM41">
            <v>153.60730405047647</v>
          </cell>
        </row>
        <row r="42">
          <cell r="C42" t="str">
            <v>Des</v>
          </cell>
          <cell r="D42">
            <v>21.338424269628838</v>
          </cell>
          <cell r="E42">
            <v>3.569276798950543</v>
          </cell>
          <cell r="F42">
            <v>4.9674436915004172</v>
          </cell>
          <cell r="G42">
            <v>16.884160040219914</v>
          </cell>
          <cell r="H42">
            <v>5.861098086682289</v>
          </cell>
          <cell r="I42">
            <v>29.907827280162387</v>
          </cell>
          <cell r="J42">
            <v>7.4483310745012528</v>
          </cell>
          <cell r="K42">
            <v>22.860722671407167</v>
          </cell>
          <cell r="L42">
            <v>33.972870472342485</v>
          </cell>
          <cell r="M42">
            <v>1.844315168089447</v>
          </cell>
          <cell r="N42">
            <v>4.5080980866822884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1.7410000000000001</v>
          </cell>
          <cell r="T42">
            <v>9.0515758404472374E-2</v>
          </cell>
          <cell r="U42">
            <v>0.22100000000000003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1.0212932350046393</v>
          </cell>
          <cell r="AA42">
            <v>0</v>
          </cell>
          <cell r="AB42">
            <v>0.11900000000000001</v>
          </cell>
          <cell r="AC42">
            <v>0</v>
          </cell>
          <cell r="AD42">
            <v>3.0529983694817662</v>
          </cell>
          <cell r="AE42">
            <v>4.152000000000001</v>
          </cell>
          <cell r="AF42">
            <v>0.187</v>
          </cell>
          <cell r="AG42">
            <v>8.5000000000000006E-2</v>
          </cell>
          <cell r="AH42">
            <v>0.10200000000000001</v>
          </cell>
          <cell r="AI42">
            <v>43.104156318054663</v>
          </cell>
          <cell r="AJ42">
            <v>163.93437500305794</v>
          </cell>
          <cell r="AK42">
            <v>5.2882056452599331</v>
          </cell>
          <cell r="AL42">
            <v>153.16256764016703</v>
          </cell>
          <cell r="AM42">
            <v>10.771807362890881</v>
          </cell>
        </row>
        <row r="43">
          <cell r="A43">
            <v>4</v>
          </cell>
          <cell r="B43">
            <v>1992</v>
          </cell>
          <cell r="C43" t="str">
            <v>Jan</v>
          </cell>
          <cell r="D43">
            <v>2.448</v>
          </cell>
          <cell r="E43">
            <v>1.5236559285088502</v>
          </cell>
          <cell r="F43">
            <v>0</v>
          </cell>
          <cell r="G43">
            <v>0.16929510316765004</v>
          </cell>
          <cell r="H43">
            <v>0</v>
          </cell>
          <cell r="I43">
            <v>6.6922094667870962</v>
          </cell>
          <cell r="J43">
            <v>19.460250782301827</v>
          </cell>
          <cell r="K43">
            <v>0.97929510316765012</v>
          </cell>
          <cell r="L43">
            <v>0.84647551583825009</v>
          </cell>
          <cell r="M43">
            <v>0</v>
          </cell>
          <cell r="N43">
            <v>5.1000000000000004E-2</v>
          </cell>
          <cell r="O43">
            <v>8.4987551583825027</v>
          </cell>
          <cell r="P43">
            <v>0</v>
          </cell>
          <cell r="Q43">
            <v>6.8000000000000005E-2</v>
          </cell>
          <cell r="R43">
            <v>5.1594800471582767</v>
          </cell>
          <cell r="S43">
            <v>2.3701314443471002</v>
          </cell>
          <cell r="T43">
            <v>0.33800000000000002</v>
          </cell>
          <cell r="U43">
            <v>1.3530000000000002</v>
          </cell>
          <cell r="V43">
            <v>19.025354009394036</v>
          </cell>
          <cell r="W43">
            <v>39.232969575387415</v>
          </cell>
          <cell r="X43">
            <v>29.031505406816351</v>
          </cell>
          <cell r="Y43">
            <v>8.5816042571274131</v>
          </cell>
          <cell r="Z43">
            <v>11.642223021878966</v>
          </cell>
          <cell r="AA43">
            <v>4.8427874117241618</v>
          </cell>
          <cell r="AB43">
            <v>15.532954648865484</v>
          </cell>
          <cell r="AC43">
            <v>5.1152738179975721</v>
          </cell>
          <cell r="AD43">
            <v>24.810499124503675</v>
          </cell>
          <cell r="AE43">
            <v>2.8470335465683125</v>
          </cell>
          <cell r="AF43">
            <v>11.048905719410193</v>
          </cell>
          <cell r="AG43">
            <v>12.059452859705099</v>
          </cell>
          <cell r="AH43">
            <v>13.150246173712359</v>
          </cell>
          <cell r="AJ43">
            <v>246.87835812275029</v>
          </cell>
          <cell r="AK43">
            <v>7.9638180039596866</v>
          </cell>
          <cell r="AL43">
            <v>45.896417105312104</v>
          </cell>
          <cell r="AM43">
            <v>200.98194101743815</v>
          </cell>
        </row>
        <row r="44">
          <cell r="C44" t="str">
            <v>Peb</v>
          </cell>
          <cell r="D44">
            <v>9.0952629275624126</v>
          </cell>
          <cell r="E44">
            <v>9.8180031603569535</v>
          </cell>
          <cell r="F44">
            <v>24.028884473108327</v>
          </cell>
          <cell r="G44">
            <v>7.4113672233245431</v>
          </cell>
          <cell r="H44">
            <v>2.7415661792390722</v>
          </cell>
          <cell r="I44">
            <v>4.4627887826872366</v>
          </cell>
          <cell r="J44">
            <v>11.944752951024805</v>
          </cell>
          <cell r="K44">
            <v>15.564283794301687</v>
          </cell>
          <cell r="L44">
            <v>6.1181328153101768</v>
          </cell>
          <cell r="M44">
            <v>22.749364101835802</v>
          </cell>
          <cell r="N44">
            <v>11.287790114782101</v>
          </cell>
          <cell r="O44">
            <v>15.177280215980915</v>
          </cell>
          <cell r="P44">
            <v>48.577996460547446</v>
          </cell>
          <cell r="Q44">
            <v>27.358223897141798</v>
          </cell>
          <cell r="R44">
            <v>4.4627887826872366</v>
          </cell>
          <cell r="S44">
            <v>2.8505258551248245</v>
          </cell>
          <cell r="T44">
            <v>18.203820501460445</v>
          </cell>
          <cell r="U44">
            <v>8.4426178894887229</v>
          </cell>
          <cell r="V44">
            <v>11.561823700218621</v>
          </cell>
          <cell r="W44">
            <v>14.09660974097971</v>
          </cell>
          <cell r="X44">
            <v>40.696354202801125</v>
          </cell>
          <cell r="Y44">
            <v>11.023613776599497</v>
          </cell>
          <cell r="Z44">
            <v>25.381533011766372</v>
          </cell>
          <cell r="AA44">
            <v>2.9810335465683124</v>
          </cell>
          <cell r="AB44">
            <v>6.7677040215695152</v>
          </cell>
          <cell r="AC44">
            <v>4.6807887826872365</v>
          </cell>
          <cell r="AD44">
            <v>2.1815902063353003</v>
          </cell>
          <cell r="AE44">
            <v>6.9168508488035929</v>
          </cell>
          <cell r="AF44">
            <v>0.16929510316765004</v>
          </cell>
          <cell r="AG44">
            <v>0</v>
          </cell>
          <cell r="AH44">
            <v>0</v>
          </cell>
          <cell r="AJ44">
            <v>376.7526470674614</v>
          </cell>
          <cell r="AK44">
            <v>12.153311195724561</v>
          </cell>
          <cell r="AL44">
            <v>220.79848587989048</v>
          </cell>
          <cell r="AM44">
            <v>155.95416118757095</v>
          </cell>
        </row>
        <row r="45">
          <cell r="C45" t="str">
            <v>Maret</v>
          </cell>
          <cell r="D45">
            <v>2.7255049946680643</v>
          </cell>
          <cell r="E45">
            <v>0</v>
          </cell>
          <cell r="F45">
            <v>0</v>
          </cell>
          <cell r="G45">
            <v>0</v>
          </cell>
          <cell r="H45">
            <v>2.0250903673217047</v>
          </cell>
          <cell r="I45">
            <v>1.0120297356294672</v>
          </cell>
          <cell r="J45">
            <v>10.084055881169837</v>
          </cell>
          <cell r="K45">
            <v>13.07432712385981</v>
          </cell>
          <cell r="L45">
            <v>5.7507457827462902</v>
          </cell>
          <cell r="M45">
            <v>7.8346599257311471</v>
          </cell>
          <cell r="N45">
            <v>1.1990000000000001</v>
          </cell>
          <cell r="O45">
            <v>23.832689184847393</v>
          </cell>
          <cell r="P45">
            <v>7.2639026613455258</v>
          </cell>
          <cell r="Q45">
            <v>2.838174913653801</v>
          </cell>
          <cell r="R45">
            <v>1.568611176233967</v>
          </cell>
          <cell r="S45">
            <v>8.7944947651160952</v>
          </cell>
          <cell r="T45">
            <v>21.108089072335225</v>
          </cell>
          <cell r="U45">
            <v>29.27986980128864</v>
          </cell>
          <cell r="V45">
            <v>27.736829809981909</v>
          </cell>
          <cell r="W45">
            <v>5.3799114902483511</v>
          </cell>
          <cell r="X45">
            <v>2.8190000000000004</v>
          </cell>
          <cell r="Y45">
            <v>12.237777517235934</v>
          </cell>
          <cell r="Z45">
            <v>3.3363959554386882</v>
          </cell>
          <cell r="AA45">
            <v>7.4293166518387794</v>
          </cell>
          <cell r="AB45">
            <v>6.9930558811698358</v>
          </cell>
          <cell r="AC45">
            <v>0.72817491365380105</v>
          </cell>
          <cell r="AD45">
            <v>16.030129926002406</v>
          </cell>
          <cell r="AE45">
            <v>0.11900000000000001</v>
          </cell>
          <cell r="AF45">
            <v>13.871133501321504</v>
          </cell>
          <cell r="AG45">
            <v>4.4106884540870093</v>
          </cell>
          <cell r="AH45">
            <v>0.90397353211461673</v>
          </cell>
          <cell r="AJ45">
            <v>240.38663301903981</v>
          </cell>
          <cell r="AK45">
            <v>7.7544075167432194</v>
          </cell>
          <cell r="AL45">
            <v>79.208791747207016</v>
          </cell>
          <cell r="AM45">
            <v>161.17784127183282</v>
          </cell>
        </row>
        <row r="46">
          <cell r="C46" t="str">
            <v>April</v>
          </cell>
          <cell r="D46">
            <v>0</v>
          </cell>
          <cell r="E46">
            <v>23.108000000000001</v>
          </cell>
          <cell r="F46">
            <v>10.479000000000001</v>
          </cell>
          <cell r="G46">
            <v>11.380999999999998</v>
          </cell>
          <cell r="H46">
            <v>2.492</v>
          </cell>
          <cell r="I46">
            <v>1.665</v>
          </cell>
          <cell r="J46">
            <v>10.087</v>
          </cell>
          <cell r="K46">
            <v>2.117</v>
          </cell>
          <cell r="L46">
            <v>6.5549999999999997</v>
          </cell>
          <cell r="M46">
            <v>4.625</v>
          </cell>
          <cell r="N46">
            <v>5.55</v>
          </cell>
          <cell r="O46">
            <v>12.495999999999999</v>
          </cell>
          <cell r="P46">
            <v>3.7669999999999999</v>
          </cell>
          <cell r="Q46">
            <v>10.497</v>
          </cell>
          <cell r="R46">
            <v>7.9250000000000007</v>
          </cell>
          <cell r="S46">
            <v>2.5179999999999998</v>
          </cell>
          <cell r="T46">
            <v>1.1859999999999999</v>
          </cell>
          <cell r="U46">
            <v>0.187</v>
          </cell>
          <cell r="V46">
            <v>0</v>
          </cell>
          <cell r="W46">
            <v>7.8599999999999994</v>
          </cell>
          <cell r="X46">
            <v>0</v>
          </cell>
          <cell r="Y46">
            <v>1.41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0.28599999999999998</v>
          </cell>
          <cell r="AH46">
            <v>0</v>
          </cell>
          <cell r="AJ46">
            <v>126.19099999999997</v>
          </cell>
          <cell r="AK46">
            <v>4.0706774193548378</v>
          </cell>
          <cell r="AL46">
            <v>112.74399999999999</v>
          </cell>
          <cell r="AM46">
            <v>13.446999999999999</v>
          </cell>
        </row>
        <row r="47">
          <cell r="C47" t="str">
            <v>Mei</v>
          </cell>
          <cell r="D47">
            <v>0.94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0.42899999999999994</v>
          </cell>
          <cell r="K47">
            <v>1.8589999999999998</v>
          </cell>
          <cell r="L47">
            <v>0.32300000000000001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3.9449999999999998</v>
          </cell>
          <cell r="U47">
            <v>3.1919999999999997</v>
          </cell>
          <cell r="V47">
            <v>0</v>
          </cell>
          <cell r="W47">
            <v>0</v>
          </cell>
          <cell r="X47">
            <v>5.0179999999999998</v>
          </cell>
          <cell r="Y47">
            <v>1.0640000000000001</v>
          </cell>
          <cell r="Z47">
            <v>0.76</v>
          </cell>
          <cell r="AA47">
            <v>5.24</v>
          </cell>
          <cell r="AB47">
            <v>4.2539999999999996</v>
          </cell>
          <cell r="AC47">
            <v>3.1050000000000004</v>
          </cell>
          <cell r="AD47">
            <v>4.7090000000000005</v>
          </cell>
          <cell r="AE47">
            <v>1.845</v>
          </cell>
          <cell r="AF47">
            <v>0</v>
          </cell>
          <cell r="AG47">
            <v>0</v>
          </cell>
          <cell r="AH47">
            <v>0.70499999999999996</v>
          </cell>
          <cell r="AJ47">
            <v>37.387999999999998</v>
          </cell>
          <cell r="AK47">
            <v>1.2060645161290322</v>
          </cell>
          <cell r="AL47">
            <v>3.5509999999999997</v>
          </cell>
          <cell r="AM47">
            <v>33.836999999999996</v>
          </cell>
        </row>
        <row r="48">
          <cell r="C48" t="str">
            <v>Juni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0.42899999999999994</v>
          </cell>
          <cell r="P48">
            <v>1.7159999999999997</v>
          </cell>
          <cell r="Q48">
            <v>0</v>
          </cell>
          <cell r="R48">
            <v>0</v>
          </cell>
          <cell r="S48">
            <v>0</v>
          </cell>
          <cell r="T48">
            <v>0.91800000000000004</v>
          </cell>
          <cell r="U48">
            <v>1.3430000000000002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0.76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5.1659999999999995</v>
          </cell>
          <cell r="AK48">
            <v>0.16664516129032256</v>
          </cell>
          <cell r="AL48">
            <v>2.1449999999999996</v>
          </cell>
          <cell r="AM48">
            <v>3.0209999999999999</v>
          </cell>
        </row>
        <row r="49">
          <cell r="C49" t="str">
            <v xml:space="preserve">Juli 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1.64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8.5000000000000006E-2</v>
          </cell>
          <cell r="X49">
            <v>0.54400000000000004</v>
          </cell>
          <cell r="Y49">
            <v>5.1000000000000004E-2</v>
          </cell>
          <cell r="Z49">
            <v>3.4000000000000002E-2</v>
          </cell>
          <cell r="AA49">
            <v>0</v>
          </cell>
          <cell r="AB49">
            <v>0.17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2.524</v>
          </cell>
          <cell r="AK49">
            <v>8.1419354838709684E-2</v>
          </cell>
          <cell r="AL49">
            <v>1.64</v>
          </cell>
          <cell r="AM49">
            <v>0.88400000000000012</v>
          </cell>
        </row>
        <row r="50">
          <cell r="C50" t="str">
            <v>Agst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2.4309999999999996</v>
          </cell>
          <cell r="V50">
            <v>0</v>
          </cell>
          <cell r="W50">
            <v>7.4479999999999995</v>
          </cell>
          <cell r="X50">
            <v>9.2720000000000002</v>
          </cell>
          <cell r="Y50">
            <v>0</v>
          </cell>
          <cell r="Z50">
            <v>0.27</v>
          </cell>
          <cell r="AA50">
            <v>0.67500000000000004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5.1000000000000004E-2</v>
          </cell>
          <cell r="AH50">
            <v>0</v>
          </cell>
          <cell r="AJ50">
            <v>20.146999999999998</v>
          </cell>
          <cell r="AK50">
            <v>0.64990322580645155</v>
          </cell>
          <cell r="AL50">
            <v>0</v>
          </cell>
          <cell r="AM50">
            <v>20.146999999999998</v>
          </cell>
        </row>
        <row r="51">
          <cell r="C51" t="str">
            <v>Sept</v>
          </cell>
          <cell r="D51">
            <v>0.34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0.55500000000000005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0.77700000000000002</v>
          </cell>
          <cell r="W51">
            <v>0.54400000000000004</v>
          </cell>
          <cell r="X51">
            <v>1.52</v>
          </cell>
          <cell r="Y51">
            <v>0</v>
          </cell>
          <cell r="Z51">
            <v>0</v>
          </cell>
          <cell r="AA51">
            <v>0</v>
          </cell>
          <cell r="AB51">
            <v>5.1000000000000004E-2</v>
          </cell>
          <cell r="AC51">
            <v>0.10200000000000001</v>
          </cell>
          <cell r="AD51">
            <v>5.1000000000000004E-2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3.9400000000000004</v>
          </cell>
          <cell r="AK51">
            <v>0.1270967741935484</v>
          </cell>
          <cell r="AL51">
            <v>0.89500000000000002</v>
          </cell>
          <cell r="AM51">
            <v>3.0450000000000004</v>
          </cell>
        </row>
        <row r="52">
          <cell r="C52" t="str">
            <v>Okt</v>
          </cell>
          <cell r="D52">
            <v>1.1140000000000001</v>
          </cell>
          <cell r="E52">
            <v>1.4850000000000001</v>
          </cell>
          <cell r="F52">
            <v>0.91800000000000004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1.7159999999999997</v>
          </cell>
          <cell r="L52">
            <v>0</v>
          </cell>
          <cell r="M52">
            <v>3.8850000000000002</v>
          </cell>
          <cell r="N52">
            <v>0</v>
          </cell>
          <cell r="O52">
            <v>0</v>
          </cell>
          <cell r="P52">
            <v>0.77700000000000002</v>
          </cell>
          <cell r="Q52">
            <v>0</v>
          </cell>
          <cell r="R52">
            <v>3.1919999999999997</v>
          </cell>
          <cell r="S52">
            <v>6.1019999999999985</v>
          </cell>
          <cell r="T52">
            <v>16.200000000000003</v>
          </cell>
          <cell r="U52">
            <v>0.15300000000000002</v>
          </cell>
          <cell r="V52">
            <v>0</v>
          </cell>
          <cell r="W52">
            <v>28.894000000000002</v>
          </cell>
          <cell r="X52">
            <v>0</v>
          </cell>
          <cell r="Y52">
            <v>29.700000000000003</v>
          </cell>
          <cell r="Z52">
            <v>10.170000000000002</v>
          </cell>
          <cell r="AA52">
            <v>7.7219999999999995</v>
          </cell>
          <cell r="AB52">
            <v>3.1259999999999999</v>
          </cell>
          <cell r="AC52">
            <v>1.34</v>
          </cell>
          <cell r="AD52">
            <v>3.4000000000000002E-2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116.52800000000002</v>
          </cell>
          <cell r="AK52">
            <v>3.7589677419354843</v>
          </cell>
          <cell r="AL52">
            <v>13.087</v>
          </cell>
          <cell r="AM52">
            <v>103.44100000000002</v>
          </cell>
        </row>
        <row r="53">
          <cell r="C53" t="str">
            <v>Nop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0.77700000000000002</v>
          </cell>
          <cell r="I53">
            <v>0</v>
          </cell>
          <cell r="J53">
            <v>0</v>
          </cell>
          <cell r="K53">
            <v>3.8140000000000001</v>
          </cell>
          <cell r="L53">
            <v>5.782</v>
          </cell>
          <cell r="M53">
            <v>3.919</v>
          </cell>
          <cell r="N53">
            <v>2.694</v>
          </cell>
          <cell r="O53">
            <v>0.81100000000000005</v>
          </cell>
          <cell r="P53">
            <v>2.7359999999999998</v>
          </cell>
          <cell r="Q53">
            <v>0</v>
          </cell>
          <cell r="R53">
            <v>1.3169999999999999</v>
          </cell>
          <cell r="S53">
            <v>12.352</v>
          </cell>
          <cell r="T53">
            <v>5.1579999999999995</v>
          </cell>
          <cell r="U53">
            <v>6.4039999999999999</v>
          </cell>
          <cell r="V53">
            <v>0.70699999999999996</v>
          </cell>
          <cell r="W53">
            <v>17.003</v>
          </cell>
          <cell r="X53">
            <v>4.9279999999999999</v>
          </cell>
          <cell r="Y53">
            <v>9.1670000000000016</v>
          </cell>
          <cell r="Z53">
            <v>3.33</v>
          </cell>
          <cell r="AA53">
            <v>19.237000000000002</v>
          </cell>
          <cell r="AB53">
            <v>0</v>
          </cell>
          <cell r="AC53">
            <v>1.216</v>
          </cell>
          <cell r="AD53">
            <v>5.915</v>
          </cell>
          <cell r="AE53">
            <v>3.5</v>
          </cell>
          <cell r="AF53">
            <v>8.4650000000000016</v>
          </cell>
          <cell r="AG53">
            <v>10.785999999999998</v>
          </cell>
          <cell r="AH53">
            <v>0</v>
          </cell>
          <cell r="AJ53">
            <v>130.018</v>
          </cell>
          <cell r="AK53">
            <v>4.1941290322580649</v>
          </cell>
          <cell r="AL53">
            <v>21.85</v>
          </cell>
          <cell r="AM53">
            <v>108.16800000000001</v>
          </cell>
        </row>
        <row r="54">
          <cell r="C54" t="str">
            <v>Des</v>
          </cell>
          <cell r="D54">
            <v>8.968</v>
          </cell>
          <cell r="E54">
            <v>27.354999999999997</v>
          </cell>
          <cell r="F54">
            <v>9.4089999999999989</v>
          </cell>
          <cell r="G54">
            <v>11.693</v>
          </cell>
          <cell r="H54">
            <v>10.279000000000002</v>
          </cell>
          <cell r="I54">
            <v>17.599000000000004</v>
          </cell>
          <cell r="J54">
            <v>15.900999999999998</v>
          </cell>
          <cell r="K54">
            <v>5.4969999999999999</v>
          </cell>
          <cell r="L54">
            <v>1.3929999999999998</v>
          </cell>
          <cell r="M54">
            <v>6.3380000000000001</v>
          </cell>
          <cell r="N54">
            <v>7.0439999999999996</v>
          </cell>
          <cell r="O54">
            <v>9.4649999999999999</v>
          </cell>
          <cell r="P54">
            <v>1.1850000000000001</v>
          </cell>
          <cell r="Q54">
            <v>0.88800000000000001</v>
          </cell>
          <cell r="R54">
            <v>3.7179999999999995</v>
          </cell>
          <cell r="S54">
            <v>0</v>
          </cell>
          <cell r="T54">
            <v>5.1479999999999997</v>
          </cell>
          <cell r="U54">
            <v>0</v>
          </cell>
          <cell r="V54">
            <v>11.048</v>
          </cell>
          <cell r="W54">
            <v>12.362</v>
          </cell>
          <cell r="X54">
            <v>0</v>
          </cell>
          <cell r="Y54">
            <v>5.6239999999999997</v>
          </cell>
          <cell r="Z54">
            <v>5.4719999999999995</v>
          </cell>
          <cell r="AA54">
            <v>0</v>
          </cell>
          <cell r="AB54">
            <v>27.463000000000001</v>
          </cell>
          <cell r="AC54">
            <v>3.2870000000000004</v>
          </cell>
          <cell r="AD54">
            <v>0.27</v>
          </cell>
          <cell r="AE54">
            <v>6.7479999999999993</v>
          </cell>
          <cell r="AF54">
            <v>6.3909999999999991</v>
          </cell>
          <cell r="AG54">
            <v>4.3769999999999998</v>
          </cell>
          <cell r="AH54">
            <v>0</v>
          </cell>
          <cell r="AI54">
            <v>48.577996460547446</v>
          </cell>
          <cell r="AJ54">
            <v>224.92199999999997</v>
          </cell>
          <cell r="AK54">
            <v>7.2555483870967734</v>
          </cell>
          <cell r="AL54">
            <v>136.73199999999997</v>
          </cell>
          <cell r="AM54">
            <v>88.190000000000012</v>
          </cell>
        </row>
        <row r="55">
          <cell r="A55">
            <v>5</v>
          </cell>
          <cell r="B55">
            <v>1993</v>
          </cell>
          <cell r="C55" t="str">
            <v>Jan</v>
          </cell>
          <cell r="D55">
            <v>3.6450000000000005</v>
          </cell>
          <cell r="E55">
            <v>2.23</v>
          </cell>
          <cell r="F55">
            <v>4.83</v>
          </cell>
          <cell r="G55">
            <v>13.407</v>
          </cell>
          <cell r="H55">
            <v>6.18</v>
          </cell>
          <cell r="I55">
            <v>7.7110000000000003</v>
          </cell>
          <cell r="J55">
            <v>0.14299999999999999</v>
          </cell>
          <cell r="K55">
            <v>3.8339999999999996</v>
          </cell>
          <cell r="L55">
            <v>0.17</v>
          </cell>
          <cell r="M55">
            <v>1.4850000000000001</v>
          </cell>
          <cell r="N55">
            <v>6.66</v>
          </cell>
          <cell r="O55">
            <v>1.665</v>
          </cell>
          <cell r="P55">
            <v>0</v>
          </cell>
          <cell r="Q55">
            <v>0</v>
          </cell>
          <cell r="R55">
            <v>2.8860000000000001</v>
          </cell>
          <cell r="S55">
            <v>5.1150000000000002</v>
          </cell>
          <cell r="T55">
            <v>9.7079999999999984</v>
          </cell>
          <cell r="U55">
            <v>5.4749999999999996</v>
          </cell>
          <cell r="V55">
            <v>15.818999999999999</v>
          </cell>
          <cell r="W55">
            <v>9.1950000000000003</v>
          </cell>
          <cell r="X55">
            <v>12.434000000000001</v>
          </cell>
          <cell r="Y55">
            <v>23.447000000000003</v>
          </cell>
          <cell r="Z55">
            <v>28.416</v>
          </cell>
          <cell r="AA55">
            <v>23.302999999999997</v>
          </cell>
          <cell r="AB55">
            <v>8.077</v>
          </cell>
          <cell r="AC55">
            <v>14.283999999999999</v>
          </cell>
          <cell r="AD55">
            <v>16.707000000000001</v>
          </cell>
          <cell r="AE55">
            <v>6.9770000000000003</v>
          </cell>
          <cell r="AF55">
            <v>2.7749999999999999</v>
          </cell>
          <cell r="AG55">
            <v>11.65</v>
          </cell>
          <cell r="AH55">
            <v>5.1379999999999999</v>
          </cell>
          <cell r="AJ55">
            <v>253.36600000000001</v>
          </cell>
          <cell r="AK55">
            <v>8.1730967741935494</v>
          </cell>
          <cell r="AL55">
            <v>54.846000000000004</v>
          </cell>
          <cell r="AM55">
            <v>198.51999999999998</v>
          </cell>
        </row>
        <row r="56">
          <cell r="C56" t="str">
            <v>Peb</v>
          </cell>
          <cell r="D56">
            <v>12.807</v>
          </cell>
          <cell r="E56">
            <v>0.81</v>
          </cell>
          <cell r="F56">
            <v>8.6825447804963023</v>
          </cell>
          <cell r="G56">
            <v>4.6426745482359415</v>
          </cell>
          <cell r="H56">
            <v>4.6282921633429632</v>
          </cell>
          <cell r="I56">
            <v>5.6787032792206364</v>
          </cell>
          <cell r="J56">
            <v>11.744268682977816</v>
          </cell>
          <cell r="K56">
            <v>5.4290153726413299</v>
          </cell>
          <cell r="L56">
            <v>1.887</v>
          </cell>
          <cell r="M56">
            <v>3.1260000000000003</v>
          </cell>
          <cell r="N56">
            <v>11.707563703425048</v>
          </cell>
          <cell r="O56">
            <v>6.4359999999999999</v>
          </cell>
          <cell r="P56">
            <v>14.518929361936141</v>
          </cell>
          <cell r="Q56">
            <v>4.1232228790196617</v>
          </cell>
          <cell r="R56">
            <v>5.6285304150039552</v>
          </cell>
          <cell r="S56">
            <v>3.1296601827435944</v>
          </cell>
          <cell r="T56">
            <v>10.195966182738434</v>
          </cell>
          <cell r="U56">
            <v>2.6341931408859844</v>
          </cell>
          <cell r="V56">
            <v>3.6622287901966182</v>
          </cell>
          <cell r="W56">
            <v>7.86</v>
          </cell>
          <cell r="X56">
            <v>0</v>
          </cell>
          <cell r="Y56">
            <v>0.10866863705898537</v>
          </cell>
          <cell r="Z56">
            <v>6.75</v>
          </cell>
          <cell r="AA56">
            <v>0.54</v>
          </cell>
          <cell r="AB56">
            <v>0.78600000000000003</v>
          </cell>
          <cell r="AC56">
            <v>0.40500000000000003</v>
          </cell>
          <cell r="AD56">
            <v>9.7728997881451409</v>
          </cell>
          <cell r="AE56">
            <v>4.8849558963739748</v>
          </cell>
          <cell r="AF56">
            <v>3.6222879019661793E-2</v>
          </cell>
          <cell r="AG56">
            <v>0</v>
          </cell>
          <cell r="AH56">
            <v>0</v>
          </cell>
          <cell r="AJ56">
            <v>152.61554068346223</v>
          </cell>
          <cell r="AK56">
            <v>4.9230819575310401</v>
          </cell>
          <cell r="AL56">
            <v>101.84974518629981</v>
          </cell>
          <cell r="AM56">
            <v>50.765795497162394</v>
          </cell>
        </row>
        <row r="57">
          <cell r="C57" t="str">
            <v>Maret</v>
          </cell>
          <cell r="D57">
            <v>4.83</v>
          </cell>
          <cell r="E57">
            <v>3.968</v>
          </cell>
          <cell r="F57">
            <v>12.046000000000001</v>
          </cell>
          <cell r="G57">
            <v>4.0649999999999995</v>
          </cell>
          <cell r="H57">
            <v>3.9550000000000001</v>
          </cell>
          <cell r="I57">
            <v>7.5449999999999999</v>
          </cell>
          <cell r="J57">
            <v>7.2629999999999999</v>
          </cell>
          <cell r="K57">
            <v>13.212999999999997</v>
          </cell>
          <cell r="L57">
            <v>0</v>
          </cell>
          <cell r="M57">
            <v>1.3169999999999999</v>
          </cell>
          <cell r="N57">
            <v>0</v>
          </cell>
          <cell r="O57">
            <v>0</v>
          </cell>
          <cell r="P57">
            <v>2.536</v>
          </cell>
          <cell r="Q57">
            <v>2.5140000000000002</v>
          </cell>
          <cell r="R57">
            <v>0.17</v>
          </cell>
          <cell r="S57">
            <v>2.7410000000000001</v>
          </cell>
          <cell r="T57">
            <v>4.2460000000000004</v>
          </cell>
          <cell r="U57">
            <v>1.7200000000000002</v>
          </cell>
          <cell r="V57">
            <v>4.6989999999999998</v>
          </cell>
          <cell r="W57">
            <v>5.0199999999999996</v>
          </cell>
          <cell r="X57">
            <v>1.2</v>
          </cell>
          <cell r="Y57">
            <v>1.9749999999999999</v>
          </cell>
          <cell r="Z57">
            <v>4.4400000000000004</v>
          </cell>
          <cell r="AA57">
            <v>6.3279999999999994</v>
          </cell>
          <cell r="AB57">
            <v>1.8859999999999997</v>
          </cell>
          <cell r="AC57">
            <v>1.3840000000000001</v>
          </cell>
          <cell r="AD57">
            <v>1.88</v>
          </cell>
          <cell r="AE57">
            <v>4.1899999999999995</v>
          </cell>
          <cell r="AF57">
            <v>0.55500000000000005</v>
          </cell>
          <cell r="AG57">
            <v>3.05</v>
          </cell>
          <cell r="AH57">
            <v>0</v>
          </cell>
          <cell r="AJ57">
            <v>108.73599999999998</v>
          </cell>
          <cell r="AK57">
            <v>3.5076129032258057</v>
          </cell>
          <cell r="AL57">
            <v>63.421999999999997</v>
          </cell>
          <cell r="AM57">
            <v>45.314</v>
          </cell>
        </row>
        <row r="58">
          <cell r="C58" t="str">
            <v>April</v>
          </cell>
          <cell r="D58">
            <v>11.550517098445594</v>
          </cell>
          <cell r="E58">
            <v>9.1027875647668388</v>
          </cell>
          <cell r="F58">
            <v>2.6745150259067358</v>
          </cell>
          <cell r="G58">
            <v>14.095639378238342</v>
          </cell>
          <cell r="H58">
            <v>2.1420601036269429</v>
          </cell>
          <cell r="I58">
            <v>0.47648497409326424</v>
          </cell>
          <cell r="J58">
            <v>0</v>
          </cell>
          <cell r="K58">
            <v>0</v>
          </cell>
          <cell r="L58">
            <v>2.0012124352331604</v>
          </cell>
          <cell r="M58">
            <v>0.23824248704663212</v>
          </cell>
          <cell r="N58">
            <v>0.17</v>
          </cell>
          <cell r="O58">
            <v>1.8900000000000001</v>
          </cell>
          <cell r="P58">
            <v>7.6300000000000008</v>
          </cell>
          <cell r="Q58">
            <v>7.9255170984455949</v>
          </cell>
          <cell r="R58">
            <v>1.4773927461139897</v>
          </cell>
          <cell r="S58">
            <v>0.40500000000000003</v>
          </cell>
          <cell r="T58">
            <v>7.7757512953367872E-2</v>
          </cell>
          <cell r="U58">
            <v>0</v>
          </cell>
          <cell r="V58">
            <v>11.19739689119171</v>
          </cell>
          <cell r="W58">
            <v>0</v>
          </cell>
          <cell r="X58">
            <v>0</v>
          </cell>
          <cell r="Y58">
            <v>0</v>
          </cell>
          <cell r="Z58">
            <v>0.71472746113989638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73.769250777202089</v>
          </cell>
          <cell r="AK58">
            <v>2.3796532508774866</v>
          </cell>
          <cell r="AL58">
            <v>61.374368911917109</v>
          </cell>
          <cell r="AM58">
            <v>12.394881865284974</v>
          </cell>
        </row>
        <row r="59">
          <cell r="C59" t="str">
            <v>Mei</v>
          </cell>
          <cell r="D59">
            <v>0.17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0.85799999999999987</v>
          </cell>
          <cell r="J59">
            <v>0.34</v>
          </cell>
          <cell r="K59">
            <v>4.32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0.42899999999999994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6.1170000000000009</v>
          </cell>
          <cell r="AK59">
            <v>0.19732258064516131</v>
          </cell>
          <cell r="AL59">
            <v>5.6880000000000006</v>
          </cell>
          <cell r="AM59">
            <v>0.42899999999999994</v>
          </cell>
        </row>
        <row r="60">
          <cell r="C60" t="str">
            <v>Juni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0.255</v>
          </cell>
          <cell r="S60">
            <v>0.22100000000000003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0.47600000000000003</v>
          </cell>
          <cell r="AK60">
            <v>1.535483870967742E-2</v>
          </cell>
          <cell r="AL60">
            <v>0.255</v>
          </cell>
          <cell r="AM60">
            <v>0.22100000000000003</v>
          </cell>
        </row>
        <row r="61">
          <cell r="C61" t="str">
            <v xml:space="preserve">Juli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Agst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1.665</v>
          </cell>
          <cell r="AE62">
            <v>1.1100000000000001</v>
          </cell>
          <cell r="AF62">
            <v>0</v>
          </cell>
          <cell r="AG62">
            <v>0</v>
          </cell>
          <cell r="AH62">
            <v>0</v>
          </cell>
          <cell r="AJ62">
            <v>2.7750000000000004</v>
          </cell>
          <cell r="AK62">
            <v>8.9516129032258071E-2</v>
          </cell>
          <cell r="AL62">
            <v>0</v>
          </cell>
          <cell r="AM62">
            <v>2.7750000000000004</v>
          </cell>
        </row>
        <row r="63">
          <cell r="C63" t="str">
            <v>Sept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0.17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0.34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0.17</v>
          </cell>
          <cell r="AH63">
            <v>0</v>
          </cell>
          <cell r="AJ63">
            <v>0.68</v>
          </cell>
          <cell r="AK63">
            <v>2.1935483870967745E-2</v>
          </cell>
          <cell r="AL63">
            <v>0</v>
          </cell>
          <cell r="AM63">
            <v>0.68</v>
          </cell>
        </row>
        <row r="64">
          <cell r="C64" t="str">
            <v>Okt</v>
          </cell>
          <cell r="D64">
            <v>8.4269999999999996</v>
          </cell>
          <cell r="E64">
            <v>20.699000000000002</v>
          </cell>
          <cell r="F64">
            <v>4.4240000000000004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1.1100000000000001</v>
          </cell>
          <cell r="L64">
            <v>1.1220000000000001</v>
          </cell>
          <cell r="M64">
            <v>0</v>
          </cell>
          <cell r="N64">
            <v>0</v>
          </cell>
          <cell r="O64">
            <v>0</v>
          </cell>
          <cell r="P64">
            <v>0.88800000000000001</v>
          </cell>
          <cell r="Q64">
            <v>0</v>
          </cell>
          <cell r="R64">
            <v>1.0489999999999999</v>
          </cell>
          <cell r="S64">
            <v>5.9089999999999998</v>
          </cell>
          <cell r="T64">
            <v>3.87</v>
          </cell>
          <cell r="U64">
            <v>0</v>
          </cell>
          <cell r="V64">
            <v>0.623</v>
          </cell>
          <cell r="W64">
            <v>0.22100000000000003</v>
          </cell>
          <cell r="X64">
            <v>0</v>
          </cell>
          <cell r="Y64">
            <v>0</v>
          </cell>
          <cell r="Z64">
            <v>6.8000000000000005E-2</v>
          </cell>
          <cell r="AA64">
            <v>0</v>
          </cell>
          <cell r="AB64">
            <v>1.1100000000000001</v>
          </cell>
          <cell r="AC64">
            <v>0</v>
          </cell>
          <cell r="AD64">
            <v>1.0009999999999999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50.520999999999987</v>
          </cell>
          <cell r="AK64">
            <v>1.6297096774193545</v>
          </cell>
          <cell r="AL64">
            <v>37.719000000000001</v>
          </cell>
          <cell r="AM64">
            <v>12.801999999999998</v>
          </cell>
        </row>
        <row r="65">
          <cell r="C65" t="str">
            <v>Nop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2.9604298186702485</v>
          </cell>
          <cell r="L65">
            <v>0</v>
          </cell>
          <cell r="M65">
            <v>2.2203223640026861</v>
          </cell>
          <cell r="N65">
            <v>0</v>
          </cell>
          <cell r="O65">
            <v>2.82</v>
          </cell>
          <cell r="P65">
            <v>0</v>
          </cell>
          <cell r="Q65">
            <v>0</v>
          </cell>
          <cell r="R65">
            <v>4.2926232370718598</v>
          </cell>
          <cell r="S65">
            <v>6.9207253190060438</v>
          </cell>
          <cell r="T65">
            <v>6.8000000000000005E-2</v>
          </cell>
          <cell r="U65">
            <v>6.0427266621893887</v>
          </cell>
          <cell r="V65">
            <v>7.9008865010073874</v>
          </cell>
          <cell r="W65">
            <v>6.7463653458697106</v>
          </cell>
          <cell r="X65">
            <v>7.5282316991269305</v>
          </cell>
          <cell r="Y65">
            <v>5.6296447280053714</v>
          </cell>
          <cell r="Z65">
            <v>5.5565802552048353</v>
          </cell>
          <cell r="AA65">
            <v>4.5375802552048352</v>
          </cell>
          <cell r="AB65">
            <v>4.4198394895903288</v>
          </cell>
          <cell r="AC65">
            <v>1.9183740765614505</v>
          </cell>
          <cell r="AD65">
            <v>7.1259999999999994</v>
          </cell>
          <cell r="AE65">
            <v>0.57199999999999995</v>
          </cell>
          <cell r="AF65">
            <v>2.5593223640026861</v>
          </cell>
          <cell r="AG65">
            <v>7.4059670920080594</v>
          </cell>
          <cell r="AH65">
            <v>0</v>
          </cell>
          <cell r="AJ65">
            <v>87.225619207521817</v>
          </cell>
          <cell r="AK65">
            <v>2.8137296518555424</v>
          </cell>
          <cell r="AL65">
            <v>12.293375419744795</v>
          </cell>
          <cell r="AM65">
            <v>74.932243787777026</v>
          </cell>
        </row>
        <row r="66">
          <cell r="C66" t="str">
            <v>Des</v>
          </cell>
          <cell r="D66">
            <v>4.4400000000000004</v>
          </cell>
          <cell r="E66">
            <v>1.1100000000000001</v>
          </cell>
          <cell r="F66">
            <v>3.8850000000000002</v>
          </cell>
          <cell r="G66">
            <v>10.540999999999999</v>
          </cell>
          <cell r="H66">
            <v>9.8809999999999985</v>
          </cell>
          <cell r="I66">
            <v>2.6379999999999999</v>
          </cell>
          <cell r="J66">
            <v>14.249000000000001</v>
          </cell>
          <cell r="K66">
            <v>11.981999999999999</v>
          </cell>
          <cell r="L66">
            <v>12.765000000000001</v>
          </cell>
          <cell r="M66">
            <v>4.5580000000000007</v>
          </cell>
          <cell r="N66">
            <v>8.8979999999999997</v>
          </cell>
          <cell r="O66">
            <v>3.044</v>
          </cell>
          <cell r="P66">
            <v>5.1850000000000005</v>
          </cell>
          <cell r="Q66">
            <v>24.246999999999996</v>
          </cell>
          <cell r="R66">
            <v>31.661999999999999</v>
          </cell>
          <cell r="S66">
            <v>20.679000000000002</v>
          </cell>
          <cell r="T66">
            <v>6.6849999999999996</v>
          </cell>
          <cell r="U66">
            <v>5.4599999999999991</v>
          </cell>
          <cell r="V66">
            <v>3.149</v>
          </cell>
          <cell r="W66">
            <v>6.0279999999999987</v>
          </cell>
          <cell r="X66">
            <v>8.7030000000000012</v>
          </cell>
          <cell r="Y66">
            <v>10.098000000000001</v>
          </cell>
          <cell r="Z66">
            <v>6.7099999999999991</v>
          </cell>
          <cell r="AA66">
            <v>14.249000000000001</v>
          </cell>
          <cell r="AB66">
            <v>10.667</v>
          </cell>
          <cell r="AC66">
            <v>5.5069999999999997</v>
          </cell>
          <cell r="AD66">
            <v>6.4499999999999993</v>
          </cell>
          <cell r="AE66">
            <v>23.167000000000002</v>
          </cell>
          <cell r="AF66">
            <v>8.7650000000000006</v>
          </cell>
          <cell r="AG66">
            <v>7.7019999999999991</v>
          </cell>
          <cell r="AH66">
            <v>3.0029999999999997</v>
          </cell>
          <cell r="AI66">
            <v>31.661999999999999</v>
          </cell>
          <cell r="AJ66">
            <v>296.10700000000003</v>
          </cell>
          <cell r="AK66">
            <v>9.5518387096774209</v>
          </cell>
          <cell r="AL66">
            <v>149.08500000000001</v>
          </cell>
          <cell r="AM66">
            <v>147.02199999999999</v>
          </cell>
        </row>
        <row r="67">
          <cell r="A67">
            <v>6</v>
          </cell>
          <cell r="B67">
            <v>1994</v>
          </cell>
          <cell r="C67" t="str">
            <v>Jan</v>
          </cell>
          <cell r="D67">
            <v>5.7099999999999991</v>
          </cell>
          <cell r="E67">
            <v>4.1349999999999998</v>
          </cell>
          <cell r="F67">
            <v>5.6400000000000006</v>
          </cell>
          <cell r="G67">
            <v>15.568999999999999</v>
          </cell>
          <cell r="H67">
            <v>7.3580000000000005</v>
          </cell>
          <cell r="I67">
            <v>7.7979999999999992</v>
          </cell>
          <cell r="J67">
            <v>3.4129999999999998</v>
          </cell>
          <cell r="K67">
            <v>10.36</v>
          </cell>
          <cell r="L67">
            <v>8.3249999999999993</v>
          </cell>
          <cell r="M67">
            <v>2.7210000000000001</v>
          </cell>
          <cell r="N67">
            <v>4.1239999999999997</v>
          </cell>
          <cell r="O67">
            <v>3.8959999999999999</v>
          </cell>
          <cell r="P67">
            <v>12.586</v>
          </cell>
          <cell r="Q67">
            <v>8.4089999999999989</v>
          </cell>
          <cell r="R67">
            <v>8.7590000000000003</v>
          </cell>
          <cell r="S67">
            <v>30.728000000000002</v>
          </cell>
          <cell r="T67">
            <v>17.961000000000002</v>
          </cell>
          <cell r="U67">
            <v>15.163</v>
          </cell>
          <cell r="V67">
            <v>5.859</v>
          </cell>
          <cell r="W67">
            <v>15.945</v>
          </cell>
          <cell r="X67">
            <v>7.52</v>
          </cell>
          <cell r="Y67">
            <v>6.7729999999999997</v>
          </cell>
          <cell r="Z67">
            <v>2.0789999999999997</v>
          </cell>
          <cell r="AA67">
            <v>20.128000000000004</v>
          </cell>
          <cell r="AB67">
            <v>6.543000000000001</v>
          </cell>
          <cell r="AC67">
            <v>7.6339999999999995</v>
          </cell>
          <cell r="AD67">
            <v>15.028999999999996</v>
          </cell>
          <cell r="AE67">
            <v>11.432</v>
          </cell>
          <cell r="AF67">
            <v>2.9359999999999999</v>
          </cell>
          <cell r="AG67">
            <v>7.99</v>
          </cell>
          <cell r="AH67">
            <v>1.665</v>
          </cell>
          <cell r="AJ67">
            <v>284.18800000000005</v>
          </cell>
          <cell r="AK67">
            <v>9.167354838709679</v>
          </cell>
          <cell r="AL67">
            <v>108.80299999999998</v>
          </cell>
          <cell r="AM67">
            <v>175.38499999999996</v>
          </cell>
        </row>
        <row r="68">
          <cell r="C68" t="str">
            <v>Peb</v>
          </cell>
          <cell r="D68">
            <v>4.157</v>
          </cell>
          <cell r="E68">
            <v>9.5960000000000019</v>
          </cell>
          <cell r="F68">
            <v>5.766</v>
          </cell>
          <cell r="G68">
            <v>10.266999999999999</v>
          </cell>
          <cell r="H68">
            <v>15.852999999999998</v>
          </cell>
          <cell r="I68">
            <v>2.9819999999999998</v>
          </cell>
          <cell r="J68">
            <v>2.702</v>
          </cell>
          <cell r="K68">
            <v>9.0349999999999984</v>
          </cell>
          <cell r="L68">
            <v>9.0500000000000007</v>
          </cell>
          <cell r="M68">
            <v>19.513999999999999</v>
          </cell>
          <cell r="N68">
            <v>2.1619999999999999</v>
          </cell>
          <cell r="O68">
            <v>7.5709999999999997</v>
          </cell>
          <cell r="P68">
            <v>12.138999999999999</v>
          </cell>
          <cell r="Q68">
            <v>22.028000000000002</v>
          </cell>
          <cell r="R68">
            <v>19.484999999999999</v>
          </cell>
          <cell r="S68">
            <v>35.549999999999997</v>
          </cell>
          <cell r="T68">
            <v>20.933000000000003</v>
          </cell>
          <cell r="U68">
            <v>16.427999999999997</v>
          </cell>
          <cell r="V68">
            <v>17.141000000000002</v>
          </cell>
          <cell r="W68">
            <v>11.652999999999999</v>
          </cell>
          <cell r="X68">
            <v>7.1909999999999989</v>
          </cell>
          <cell r="Y68">
            <v>16.266999999999999</v>
          </cell>
          <cell r="Z68">
            <v>11.545</v>
          </cell>
          <cell r="AA68">
            <v>11.126999999999999</v>
          </cell>
          <cell r="AB68">
            <v>13.743</v>
          </cell>
          <cell r="AC68">
            <v>8.7800000000000011</v>
          </cell>
          <cell r="AD68">
            <v>4.2059999999999995</v>
          </cell>
          <cell r="AE68">
            <v>0.47</v>
          </cell>
          <cell r="AF68">
            <v>0</v>
          </cell>
          <cell r="AG68">
            <v>0</v>
          </cell>
          <cell r="AH68">
            <v>0</v>
          </cell>
          <cell r="AJ68">
            <v>327.34100000000001</v>
          </cell>
          <cell r="AK68">
            <v>10.559387096774193</v>
          </cell>
          <cell r="AL68">
            <v>152.30699999999996</v>
          </cell>
          <cell r="AM68">
            <v>175.03399999999999</v>
          </cell>
        </row>
        <row r="69">
          <cell r="C69" t="str">
            <v>Maret</v>
          </cell>
          <cell r="D69">
            <v>3.9729999999999999</v>
          </cell>
          <cell r="E69">
            <v>12.690999999999997</v>
          </cell>
          <cell r="F69">
            <v>7.3179999999999996</v>
          </cell>
          <cell r="G69">
            <v>11.620999999999999</v>
          </cell>
          <cell r="H69">
            <v>6.4249999999999998</v>
          </cell>
          <cell r="I69">
            <v>4.8019999999999996</v>
          </cell>
          <cell r="J69">
            <v>10.308999999999999</v>
          </cell>
          <cell r="K69">
            <v>16.135999999999999</v>
          </cell>
          <cell r="L69">
            <v>15.661</v>
          </cell>
          <cell r="M69">
            <v>19.040000000000003</v>
          </cell>
          <cell r="N69">
            <v>19.137000000000004</v>
          </cell>
          <cell r="O69">
            <v>32.228999999999999</v>
          </cell>
          <cell r="P69">
            <v>11.991999999999999</v>
          </cell>
          <cell r="Q69">
            <v>14.884000000000002</v>
          </cell>
          <cell r="R69">
            <v>12.018999999999998</v>
          </cell>
          <cell r="S69">
            <v>10.387</v>
          </cell>
          <cell r="T69">
            <v>4.5049999999999999</v>
          </cell>
          <cell r="U69">
            <v>8.7479999999999993</v>
          </cell>
          <cell r="V69">
            <v>9.5990000000000002</v>
          </cell>
          <cell r="W69">
            <v>10.401</v>
          </cell>
          <cell r="X69">
            <v>21.992999999999999</v>
          </cell>
          <cell r="Y69">
            <v>16.383999999999997</v>
          </cell>
          <cell r="Z69">
            <v>13.068</v>
          </cell>
          <cell r="AA69">
            <v>3.1790000000000003</v>
          </cell>
          <cell r="AB69">
            <v>11.943</v>
          </cell>
          <cell r="AC69">
            <v>9.8629999999999995</v>
          </cell>
          <cell r="AD69">
            <v>9.0530000000000008</v>
          </cell>
          <cell r="AE69">
            <v>6.8360000000000003</v>
          </cell>
          <cell r="AF69">
            <v>1.2210000000000001</v>
          </cell>
          <cell r="AG69">
            <v>0</v>
          </cell>
          <cell r="AH69">
            <v>0.88800000000000001</v>
          </cell>
          <cell r="AJ69">
            <v>336.30499999999995</v>
          </cell>
          <cell r="AK69">
            <v>10.848548387096773</v>
          </cell>
          <cell r="AL69">
            <v>198.23699999999999</v>
          </cell>
          <cell r="AM69">
            <v>138.06800000000001</v>
          </cell>
        </row>
        <row r="70">
          <cell r="C70" t="str">
            <v>April</v>
          </cell>
          <cell r="D70">
            <v>0</v>
          </cell>
          <cell r="E70">
            <v>0</v>
          </cell>
          <cell r="F70">
            <v>9.0449999999999999</v>
          </cell>
          <cell r="G70">
            <v>0</v>
          </cell>
          <cell r="H70">
            <v>2.5232646716112934</v>
          </cell>
          <cell r="I70">
            <v>0</v>
          </cell>
          <cell r="J70">
            <v>0.36046638165875622</v>
          </cell>
          <cell r="K70">
            <v>0</v>
          </cell>
          <cell r="L70">
            <v>0</v>
          </cell>
          <cell r="M70">
            <v>0.255</v>
          </cell>
          <cell r="N70">
            <v>2.8837310532700497</v>
          </cell>
          <cell r="O70">
            <v>0</v>
          </cell>
          <cell r="P70">
            <v>1.2616323358056467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16.329094442345749</v>
          </cell>
          <cell r="AK70">
            <v>0.52674498201115316</v>
          </cell>
          <cell r="AL70">
            <v>16.329094442345749</v>
          </cell>
          <cell r="AM70">
            <v>0</v>
          </cell>
        </row>
        <row r="71">
          <cell r="C71" t="str">
            <v>Mei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4.7250000000000005</v>
          </cell>
          <cell r="J71">
            <v>6.8000000000000005E-2</v>
          </cell>
          <cell r="K71">
            <v>0.17</v>
          </cell>
          <cell r="L71">
            <v>6.8000000000000005E-2</v>
          </cell>
          <cell r="M71">
            <v>0</v>
          </cell>
          <cell r="N71">
            <v>0</v>
          </cell>
          <cell r="O71">
            <v>0</v>
          </cell>
          <cell r="P71">
            <v>1.2210000000000001</v>
          </cell>
          <cell r="Q71">
            <v>0</v>
          </cell>
          <cell r="R71">
            <v>0</v>
          </cell>
          <cell r="S71">
            <v>0</v>
          </cell>
          <cell r="T71">
            <v>1.1100000000000001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0.33300000000000002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7.6950000000000003</v>
          </cell>
          <cell r="AK71">
            <v>0.24822580645161291</v>
          </cell>
          <cell r="AL71">
            <v>6.2519999999999998</v>
          </cell>
          <cell r="AM71">
            <v>1.4430000000000001</v>
          </cell>
        </row>
        <row r="72">
          <cell r="C72" t="str">
            <v>Juni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1.0880000000000001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1.0880000000000001</v>
          </cell>
          <cell r="AK72">
            <v>3.509677419354839E-2</v>
          </cell>
          <cell r="AL72">
            <v>1.0880000000000001</v>
          </cell>
          <cell r="AM72">
            <v>0</v>
          </cell>
        </row>
        <row r="73">
          <cell r="C73" t="str">
            <v xml:space="preserve">Juli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6.8000000000000005E-2</v>
          </cell>
          <cell r="AF73">
            <v>0</v>
          </cell>
          <cell r="AG73">
            <v>0</v>
          </cell>
          <cell r="AH73">
            <v>0.66600000000000004</v>
          </cell>
          <cell r="AJ73">
            <v>0.73399999999999999</v>
          </cell>
          <cell r="AK73">
            <v>2.3677419354838709E-2</v>
          </cell>
          <cell r="AL73">
            <v>0</v>
          </cell>
          <cell r="AM73">
            <v>0.73399999999999999</v>
          </cell>
        </row>
        <row r="74">
          <cell r="C74" t="str">
            <v>Agst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Sept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Okt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5.391</v>
          </cell>
          <cell r="S76">
            <v>0</v>
          </cell>
          <cell r="T76">
            <v>1.665</v>
          </cell>
          <cell r="U76">
            <v>0</v>
          </cell>
          <cell r="V76">
            <v>1.776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8.5000000000000006E-2</v>
          </cell>
          <cell r="AJ76">
            <v>8.9170000000000016</v>
          </cell>
          <cell r="AK76">
            <v>0.28764516129032264</v>
          </cell>
          <cell r="AL76">
            <v>5.391</v>
          </cell>
          <cell r="AM76">
            <v>3.5259999999999998</v>
          </cell>
        </row>
        <row r="77">
          <cell r="C77" t="str">
            <v>Nop</v>
          </cell>
          <cell r="D77">
            <v>0</v>
          </cell>
          <cell r="E77">
            <v>1.665</v>
          </cell>
          <cell r="F77">
            <v>0</v>
          </cell>
          <cell r="G77">
            <v>0</v>
          </cell>
          <cell r="H77">
            <v>2.7749999999999999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1.665</v>
          </cell>
          <cell r="N77">
            <v>0</v>
          </cell>
          <cell r="O77">
            <v>0</v>
          </cell>
          <cell r="P77">
            <v>0</v>
          </cell>
          <cell r="Q77">
            <v>1.1100000000000001</v>
          </cell>
          <cell r="R77">
            <v>5.423</v>
          </cell>
          <cell r="S77">
            <v>12.16</v>
          </cell>
          <cell r="T77">
            <v>1.976</v>
          </cell>
          <cell r="U77">
            <v>8.5000000000000006E-2</v>
          </cell>
          <cell r="V77">
            <v>0.96100000000000008</v>
          </cell>
          <cell r="W77">
            <v>2.331</v>
          </cell>
          <cell r="X77">
            <v>0.94500000000000006</v>
          </cell>
          <cell r="Y77">
            <v>0.20400000000000001</v>
          </cell>
          <cell r="Z77">
            <v>9.2190000000000012</v>
          </cell>
          <cell r="AA77">
            <v>0</v>
          </cell>
          <cell r="AB77">
            <v>1.62</v>
          </cell>
          <cell r="AC77">
            <v>0</v>
          </cell>
          <cell r="AD77">
            <v>2.0250000000000004</v>
          </cell>
          <cell r="AE77">
            <v>2.7</v>
          </cell>
          <cell r="AF77">
            <v>1.288</v>
          </cell>
          <cell r="AG77">
            <v>0.88800000000000001</v>
          </cell>
          <cell r="AH77">
            <v>0</v>
          </cell>
          <cell r="AJ77">
            <v>49.04</v>
          </cell>
          <cell r="AK77">
            <v>1.5819354838709676</v>
          </cell>
          <cell r="AL77">
            <v>12.638</v>
          </cell>
          <cell r="AM77">
            <v>36.402000000000001</v>
          </cell>
        </row>
        <row r="78">
          <cell r="C78" t="str">
            <v>Des</v>
          </cell>
          <cell r="D78">
            <v>11.257</v>
          </cell>
          <cell r="E78">
            <v>8.902000000000001</v>
          </cell>
          <cell r="F78">
            <v>18.585000000000001</v>
          </cell>
          <cell r="G78">
            <v>7.125</v>
          </cell>
          <cell r="H78">
            <v>4.9569999999999999</v>
          </cell>
          <cell r="I78">
            <v>1.4040000000000001</v>
          </cell>
          <cell r="J78">
            <v>6.8000000000000005E-2</v>
          </cell>
          <cell r="K78">
            <v>8.370000000000001</v>
          </cell>
          <cell r="L78">
            <v>9.3000000000000007</v>
          </cell>
          <cell r="M78">
            <v>5.7779999999999996</v>
          </cell>
          <cell r="N78">
            <v>12.03</v>
          </cell>
          <cell r="O78">
            <v>14.62</v>
          </cell>
          <cell r="P78">
            <v>16.941000000000003</v>
          </cell>
          <cell r="Q78">
            <v>8.206999999999999</v>
          </cell>
          <cell r="R78">
            <v>4.0679999999999996</v>
          </cell>
          <cell r="S78">
            <v>1.3</v>
          </cell>
          <cell r="T78">
            <v>1.2120000000000002</v>
          </cell>
          <cell r="U78">
            <v>2.585</v>
          </cell>
          <cell r="V78">
            <v>4.1849999999999996</v>
          </cell>
          <cell r="W78">
            <v>3.032</v>
          </cell>
          <cell r="X78">
            <v>3.0549999999999997</v>
          </cell>
          <cell r="Y78">
            <v>0</v>
          </cell>
          <cell r="Z78">
            <v>0</v>
          </cell>
          <cell r="AA78">
            <v>3.24</v>
          </cell>
          <cell r="AB78">
            <v>0</v>
          </cell>
          <cell r="AC78">
            <v>7.9409999999999998</v>
          </cell>
          <cell r="AD78">
            <v>11.533000000000001</v>
          </cell>
          <cell r="AE78">
            <v>6.2869999999999999</v>
          </cell>
          <cell r="AF78">
            <v>7.7450000000000001</v>
          </cell>
          <cell r="AG78">
            <v>20.240000000000002</v>
          </cell>
          <cell r="AH78">
            <v>14.347000000000001</v>
          </cell>
          <cell r="AI78">
            <v>35.549999999999997</v>
          </cell>
          <cell r="AJ78">
            <v>218.31400000000008</v>
          </cell>
          <cell r="AK78">
            <v>7.0423870967741964</v>
          </cell>
          <cell r="AL78">
            <v>131.61200000000002</v>
          </cell>
          <cell r="AM78">
            <v>86.701999999999998</v>
          </cell>
        </row>
        <row r="79">
          <cell r="A79">
            <v>7</v>
          </cell>
          <cell r="B79">
            <v>1995</v>
          </cell>
          <cell r="C79" t="str">
            <v>Jan</v>
          </cell>
          <cell r="D79">
            <v>12.045</v>
          </cell>
          <cell r="E79">
            <v>10.38</v>
          </cell>
          <cell r="F79">
            <v>11.397</v>
          </cell>
          <cell r="G79">
            <v>16.603000000000002</v>
          </cell>
          <cell r="H79">
            <v>8.979000000000001</v>
          </cell>
          <cell r="I79">
            <v>18.021999999999998</v>
          </cell>
          <cell r="J79">
            <v>17.036000000000001</v>
          </cell>
          <cell r="K79">
            <v>32.309999999999995</v>
          </cell>
          <cell r="L79">
            <v>11.028</v>
          </cell>
          <cell r="M79">
            <v>17.363</v>
          </cell>
          <cell r="N79">
            <v>2.7089999999999996</v>
          </cell>
          <cell r="O79">
            <v>1.877</v>
          </cell>
          <cell r="P79">
            <v>30.765000000000001</v>
          </cell>
          <cell r="Q79">
            <v>14.685999999999998</v>
          </cell>
          <cell r="R79">
            <v>15.507999999999999</v>
          </cell>
          <cell r="S79">
            <v>16.375</v>
          </cell>
          <cell r="T79">
            <v>13.77</v>
          </cell>
          <cell r="U79">
            <v>9.7659999999999982</v>
          </cell>
          <cell r="V79">
            <v>3.585</v>
          </cell>
          <cell r="W79">
            <v>17.560999999999996</v>
          </cell>
          <cell r="X79">
            <v>5.9749999999999996</v>
          </cell>
          <cell r="Y79">
            <v>20.917999999999999</v>
          </cell>
          <cell r="Z79">
            <v>6.7960000000000003</v>
          </cell>
          <cell r="AA79">
            <v>11.13</v>
          </cell>
          <cell r="AB79">
            <v>11.978</v>
          </cell>
          <cell r="AC79">
            <v>9.5120000000000005</v>
          </cell>
          <cell r="AD79">
            <v>9.5150000000000006</v>
          </cell>
          <cell r="AE79">
            <v>8.16</v>
          </cell>
          <cell r="AF79">
            <v>6.4799999999999995</v>
          </cell>
          <cell r="AG79">
            <v>3.585</v>
          </cell>
          <cell r="AH79">
            <v>9.4850000000000012</v>
          </cell>
          <cell r="AJ79">
            <v>385.29900000000004</v>
          </cell>
          <cell r="AK79">
            <v>12.429</v>
          </cell>
          <cell r="AL79">
            <v>220.70800000000003</v>
          </cell>
          <cell r="AM79">
            <v>164.59099999999998</v>
          </cell>
        </row>
        <row r="80">
          <cell r="C80" t="str">
            <v>Peb</v>
          </cell>
          <cell r="D80">
            <v>9.8590000000000018</v>
          </cell>
          <cell r="E80">
            <v>10.003000000000002</v>
          </cell>
          <cell r="F80">
            <v>11.079000000000001</v>
          </cell>
          <cell r="G80">
            <v>6.8879999999999999</v>
          </cell>
          <cell r="H80">
            <v>4.665</v>
          </cell>
          <cell r="I80">
            <v>14.364999999999998</v>
          </cell>
          <cell r="J80">
            <v>7.8150000000000004</v>
          </cell>
          <cell r="K80">
            <v>17.712</v>
          </cell>
          <cell r="L80">
            <v>26.327000000000002</v>
          </cell>
          <cell r="M80">
            <v>9.5380000000000003</v>
          </cell>
          <cell r="N80">
            <v>7.1219999999999999</v>
          </cell>
          <cell r="O80">
            <v>14.529</v>
          </cell>
          <cell r="P80">
            <v>7.23</v>
          </cell>
          <cell r="Q80">
            <v>15.205</v>
          </cell>
          <cell r="R80">
            <v>4.5810000000000004</v>
          </cell>
          <cell r="S80">
            <v>9.6489999999999991</v>
          </cell>
          <cell r="T80">
            <v>3.1959999999999997</v>
          </cell>
          <cell r="U80">
            <v>5.9289999999999985</v>
          </cell>
          <cell r="V80">
            <v>10.824999999999999</v>
          </cell>
          <cell r="W80">
            <v>4.298</v>
          </cell>
          <cell r="X80">
            <v>9.9039999999999999</v>
          </cell>
          <cell r="Y80">
            <v>5.1550000000000002</v>
          </cell>
          <cell r="Z80">
            <v>15.654999999999998</v>
          </cell>
          <cell r="AA80">
            <v>4.9489999999999998</v>
          </cell>
          <cell r="AB80">
            <v>9.5539999999999985</v>
          </cell>
          <cell r="AC80">
            <v>10.689</v>
          </cell>
          <cell r="AD80">
            <v>13.159000000000001</v>
          </cell>
          <cell r="AE80">
            <v>4.532</v>
          </cell>
          <cell r="AF80">
            <v>0</v>
          </cell>
          <cell r="AG80">
            <v>0</v>
          </cell>
          <cell r="AH80">
            <v>0</v>
          </cell>
          <cell r="AJ80">
            <v>274.41199999999998</v>
          </cell>
          <cell r="AK80">
            <v>8.8519999999999985</v>
          </cell>
          <cell r="AL80">
            <v>166.91799999999998</v>
          </cell>
          <cell r="AM80">
            <v>107.494</v>
          </cell>
        </row>
        <row r="81">
          <cell r="C81" t="str">
            <v>Maret</v>
          </cell>
          <cell r="D81">
            <v>29.790000000000003</v>
          </cell>
          <cell r="E81">
            <v>11.724999999999998</v>
          </cell>
          <cell r="F81">
            <v>14.234</v>
          </cell>
          <cell r="G81">
            <v>30.004999999999999</v>
          </cell>
          <cell r="H81">
            <v>15.722</v>
          </cell>
          <cell r="I81">
            <v>13.533000000000001</v>
          </cell>
          <cell r="J81">
            <v>9.2850000000000001</v>
          </cell>
          <cell r="K81">
            <v>8.6839999999999993</v>
          </cell>
          <cell r="L81">
            <v>2.5709999999999997</v>
          </cell>
          <cell r="M81">
            <v>8.2939999999999987</v>
          </cell>
          <cell r="N81">
            <v>0.72599999999999998</v>
          </cell>
          <cell r="O81">
            <v>2.2109999999999999</v>
          </cell>
          <cell r="P81">
            <v>0.15300000000000002</v>
          </cell>
          <cell r="Q81">
            <v>2.8550000000000004</v>
          </cell>
          <cell r="R81">
            <v>15.423000000000002</v>
          </cell>
          <cell r="S81">
            <v>3.3950000000000005</v>
          </cell>
          <cell r="T81">
            <v>0.32300000000000001</v>
          </cell>
          <cell r="U81">
            <v>0</v>
          </cell>
          <cell r="V81">
            <v>3.2189999999999999</v>
          </cell>
          <cell r="W81">
            <v>0</v>
          </cell>
          <cell r="X81">
            <v>16.831000000000003</v>
          </cell>
          <cell r="Y81">
            <v>11.370999999999999</v>
          </cell>
          <cell r="Z81">
            <v>6.8480000000000008</v>
          </cell>
          <cell r="AA81">
            <v>4.4079999999999995</v>
          </cell>
          <cell r="AB81">
            <v>1.845</v>
          </cell>
          <cell r="AC81">
            <v>2.331</v>
          </cell>
          <cell r="AD81">
            <v>1.887</v>
          </cell>
          <cell r="AE81">
            <v>7.3330000000000002</v>
          </cell>
          <cell r="AF81">
            <v>6.536999999999999</v>
          </cell>
          <cell r="AG81">
            <v>5.6409999999999991</v>
          </cell>
          <cell r="AH81">
            <v>8.668000000000001</v>
          </cell>
          <cell r="AJ81">
            <v>245.84800000000004</v>
          </cell>
          <cell r="AK81">
            <v>7.9305806451612915</v>
          </cell>
          <cell r="AL81">
            <v>165.21100000000001</v>
          </cell>
          <cell r="AM81">
            <v>80.637000000000015</v>
          </cell>
        </row>
        <row r="82">
          <cell r="C82" t="str">
            <v>April</v>
          </cell>
          <cell r="D82">
            <v>2.3740000000000001</v>
          </cell>
          <cell r="E82">
            <v>4.1479999999999997</v>
          </cell>
          <cell r="F82">
            <v>22.53</v>
          </cell>
          <cell r="G82">
            <v>52.994999999999997</v>
          </cell>
          <cell r="H82">
            <v>77.941999999999979</v>
          </cell>
          <cell r="I82">
            <v>26.651</v>
          </cell>
          <cell r="J82">
            <v>7.8409999999999993</v>
          </cell>
          <cell r="K82">
            <v>0</v>
          </cell>
          <cell r="L82">
            <v>10.291000000000002</v>
          </cell>
          <cell r="M82">
            <v>8.8290000000000006</v>
          </cell>
          <cell r="N82">
            <v>13.360000000000001</v>
          </cell>
          <cell r="O82">
            <v>7.0380000000000003</v>
          </cell>
          <cell r="P82">
            <v>1.2999999999999998</v>
          </cell>
          <cell r="Q82">
            <v>0</v>
          </cell>
          <cell r="R82">
            <v>0</v>
          </cell>
          <cell r="S82">
            <v>2.7749999999999999</v>
          </cell>
          <cell r="T82">
            <v>1.2210000000000001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239.29500000000004</v>
          </cell>
          <cell r="AK82">
            <v>7.7191935483870981</v>
          </cell>
          <cell r="AL82">
            <v>235.29900000000004</v>
          </cell>
          <cell r="AM82">
            <v>3.996</v>
          </cell>
        </row>
        <row r="83">
          <cell r="C83" t="str">
            <v>Mei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5.1000000000000004E-2</v>
          </cell>
          <cell r="R83">
            <v>0</v>
          </cell>
          <cell r="S83">
            <v>0</v>
          </cell>
          <cell r="T83">
            <v>0</v>
          </cell>
          <cell r="U83">
            <v>1.0584457580393236</v>
          </cell>
          <cell r="V83">
            <v>3.6222879019661793E-2</v>
          </cell>
          <cell r="W83">
            <v>0</v>
          </cell>
          <cell r="X83">
            <v>0.34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1.4856686370589853</v>
          </cell>
          <cell r="AK83">
            <v>4.7924794743838234E-2</v>
          </cell>
          <cell r="AL83">
            <v>5.1000000000000004E-2</v>
          </cell>
          <cell r="AM83">
            <v>1.4346686370589854</v>
          </cell>
        </row>
        <row r="84">
          <cell r="C84" t="str">
            <v>Juni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0.28599999999999998</v>
          </cell>
          <cell r="I84">
            <v>0</v>
          </cell>
          <cell r="J84">
            <v>0</v>
          </cell>
          <cell r="K84">
            <v>0</v>
          </cell>
          <cell r="L84">
            <v>3.1919999999999997</v>
          </cell>
          <cell r="M84">
            <v>0</v>
          </cell>
          <cell r="N84">
            <v>0.66600000000000004</v>
          </cell>
          <cell r="O84">
            <v>0</v>
          </cell>
          <cell r="P84">
            <v>0</v>
          </cell>
          <cell r="Q84">
            <v>0</v>
          </cell>
          <cell r="R84">
            <v>2.7949999999999999</v>
          </cell>
          <cell r="S84">
            <v>2.7</v>
          </cell>
          <cell r="T84">
            <v>7.9219999999999997</v>
          </cell>
          <cell r="U84">
            <v>4.5599999999999996</v>
          </cell>
          <cell r="V84">
            <v>1.23</v>
          </cell>
          <cell r="W84">
            <v>0.88800000000000001</v>
          </cell>
          <cell r="X84">
            <v>1.0249999999999999</v>
          </cell>
          <cell r="Y84">
            <v>0</v>
          </cell>
          <cell r="Z84">
            <v>0</v>
          </cell>
          <cell r="AA84">
            <v>0</v>
          </cell>
          <cell r="AB84">
            <v>3.08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0.91199999999999992</v>
          </cell>
          <cell r="AH84">
            <v>0</v>
          </cell>
          <cell r="AJ84">
            <v>29.256</v>
          </cell>
          <cell r="AK84">
            <v>0.94374193548387098</v>
          </cell>
          <cell r="AL84">
            <v>6.9390000000000001</v>
          </cell>
          <cell r="AM84">
            <v>22.317</v>
          </cell>
        </row>
        <row r="85">
          <cell r="C85" t="str">
            <v xml:space="preserve">Juli </v>
          </cell>
          <cell r="D85">
            <v>0</v>
          </cell>
          <cell r="E85">
            <v>0</v>
          </cell>
          <cell r="F85">
            <v>0</v>
          </cell>
          <cell r="G85">
            <v>4.1850000000000005</v>
          </cell>
          <cell r="H85">
            <v>0.28599999999999998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1.1749999999999998</v>
          </cell>
          <cell r="R85">
            <v>0</v>
          </cell>
          <cell r="S85">
            <v>0</v>
          </cell>
          <cell r="T85">
            <v>0.28599999999999998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0.94</v>
          </cell>
          <cell r="AB85">
            <v>0.71499999999999997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7.5869999999999997</v>
          </cell>
          <cell r="AK85">
            <v>0.24474193548387096</v>
          </cell>
          <cell r="AL85">
            <v>5.6459999999999999</v>
          </cell>
          <cell r="AM85">
            <v>1.9409999999999998</v>
          </cell>
        </row>
        <row r="86">
          <cell r="C86" t="str">
            <v>Agst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C87" t="str">
            <v>Sept</v>
          </cell>
          <cell r="D87">
            <v>0</v>
          </cell>
          <cell r="E87">
            <v>0</v>
          </cell>
          <cell r="F87">
            <v>2.2949999999999999</v>
          </cell>
          <cell r="G87">
            <v>0</v>
          </cell>
          <cell r="H87">
            <v>0</v>
          </cell>
          <cell r="I87">
            <v>0</v>
          </cell>
          <cell r="J87">
            <v>0.27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2.5649999999999999</v>
          </cell>
          <cell r="AK87">
            <v>8.274193548387096E-2</v>
          </cell>
          <cell r="AL87">
            <v>2.5649999999999999</v>
          </cell>
          <cell r="AM87">
            <v>0</v>
          </cell>
        </row>
        <row r="88">
          <cell r="C88" t="str">
            <v>Okt</v>
          </cell>
          <cell r="D88">
            <v>0</v>
          </cell>
          <cell r="E88">
            <v>0</v>
          </cell>
          <cell r="F88">
            <v>5.4390000000000001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0.13600000000000001</v>
          </cell>
          <cell r="L88">
            <v>5.5369999999999999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5.9939999999999998</v>
          </cell>
          <cell r="S88">
            <v>0</v>
          </cell>
          <cell r="T88">
            <v>0</v>
          </cell>
          <cell r="U88">
            <v>2.7</v>
          </cell>
          <cell r="V88">
            <v>3.375</v>
          </cell>
          <cell r="W88">
            <v>2.4000000000000004</v>
          </cell>
          <cell r="X88">
            <v>3.4169999999999998</v>
          </cell>
          <cell r="Y88">
            <v>6.4220000000000006</v>
          </cell>
          <cell r="Z88">
            <v>13.989000000000001</v>
          </cell>
          <cell r="AA88">
            <v>4.9380000000000006</v>
          </cell>
          <cell r="AB88">
            <v>0.44400000000000001</v>
          </cell>
          <cell r="AC88">
            <v>0</v>
          </cell>
          <cell r="AD88">
            <v>0</v>
          </cell>
          <cell r="AE88">
            <v>0</v>
          </cell>
          <cell r="AF88">
            <v>4.5510000000000002</v>
          </cell>
          <cell r="AG88">
            <v>0</v>
          </cell>
          <cell r="AH88">
            <v>0</v>
          </cell>
          <cell r="AJ88">
            <v>59.342000000000013</v>
          </cell>
          <cell r="AK88">
            <v>1.9142580645161293</v>
          </cell>
          <cell r="AL88">
            <v>17.106000000000002</v>
          </cell>
          <cell r="AM88">
            <v>42.236000000000004</v>
          </cell>
        </row>
        <row r="89">
          <cell r="C89" t="str">
            <v>Nop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0.40500000000000003</v>
          </cell>
          <cell r="J89">
            <v>0.66</v>
          </cell>
          <cell r="K89">
            <v>0</v>
          </cell>
          <cell r="L89">
            <v>4.8949999999999996</v>
          </cell>
          <cell r="M89">
            <v>0</v>
          </cell>
          <cell r="N89">
            <v>4.1550000000000002</v>
          </cell>
          <cell r="O89">
            <v>6.8029999999999999</v>
          </cell>
          <cell r="P89">
            <v>7.3070000000000004</v>
          </cell>
          <cell r="Q89">
            <v>2.7680000000000002</v>
          </cell>
          <cell r="R89">
            <v>8.695999999999998</v>
          </cell>
          <cell r="S89">
            <v>7.7700000000000005</v>
          </cell>
          <cell r="T89">
            <v>4.7210000000000001</v>
          </cell>
          <cell r="U89">
            <v>7.8420000000000005</v>
          </cell>
          <cell r="V89">
            <v>3.585</v>
          </cell>
          <cell r="W89">
            <v>11.995000000000001</v>
          </cell>
          <cell r="X89">
            <v>10.935</v>
          </cell>
          <cell r="Y89">
            <v>4.1569999999999991</v>
          </cell>
          <cell r="Z89">
            <v>15.337</v>
          </cell>
          <cell r="AA89">
            <v>9.697000000000001</v>
          </cell>
          <cell r="AB89">
            <v>16.886000000000003</v>
          </cell>
          <cell r="AC89">
            <v>25.904</v>
          </cell>
          <cell r="AD89">
            <v>9.6449999999999996</v>
          </cell>
          <cell r="AE89">
            <v>11.298999999999999</v>
          </cell>
          <cell r="AF89">
            <v>13.559000000000001</v>
          </cell>
          <cell r="AG89">
            <v>4.5429999999999993</v>
          </cell>
          <cell r="AH89">
            <v>0</v>
          </cell>
          <cell r="AJ89">
            <v>193.56400000000002</v>
          </cell>
          <cell r="AK89">
            <v>6.2440000000000007</v>
          </cell>
          <cell r="AL89">
            <v>35.689</v>
          </cell>
          <cell r="AM89">
            <v>157.87500000000003</v>
          </cell>
        </row>
        <row r="90">
          <cell r="C90" t="str">
            <v>Des</v>
          </cell>
          <cell r="D90">
            <v>27.503</v>
          </cell>
          <cell r="E90">
            <v>23.07</v>
          </cell>
          <cell r="F90">
            <v>16.440999999999999</v>
          </cell>
          <cell r="G90">
            <v>12.263999999999999</v>
          </cell>
          <cell r="H90">
            <v>23.434999999999995</v>
          </cell>
          <cell r="I90">
            <v>18.106000000000002</v>
          </cell>
          <cell r="J90">
            <v>11.405000000000001</v>
          </cell>
          <cell r="K90">
            <v>6.927999999999999</v>
          </cell>
          <cell r="L90">
            <v>3.0609999999999995</v>
          </cell>
          <cell r="M90">
            <v>15.401</v>
          </cell>
          <cell r="N90">
            <v>11.036</v>
          </cell>
          <cell r="O90">
            <v>4.2149999999999999</v>
          </cell>
          <cell r="P90">
            <v>7.085</v>
          </cell>
          <cell r="Q90">
            <v>1.2469999999999999</v>
          </cell>
          <cell r="R90">
            <v>7.3249999999999993</v>
          </cell>
          <cell r="S90">
            <v>9.2100000000000009</v>
          </cell>
          <cell r="T90">
            <v>19.04</v>
          </cell>
          <cell r="U90">
            <v>8.5409999999999986</v>
          </cell>
          <cell r="V90">
            <v>4.8690000000000007</v>
          </cell>
          <cell r="W90">
            <v>7.4700000000000006</v>
          </cell>
          <cell r="X90">
            <v>1.0009999999999999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1.665</v>
          </cell>
          <cell r="AD90">
            <v>1.998</v>
          </cell>
          <cell r="AE90">
            <v>3.6160000000000001</v>
          </cell>
          <cell r="AF90">
            <v>8.7210000000000001</v>
          </cell>
          <cell r="AG90">
            <v>9.9179999999999993</v>
          </cell>
          <cell r="AH90">
            <v>12.050999999999998</v>
          </cell>
          <cell r="AI90">
            <v>77.941999999999979</v>
          </cell>
          <cell r="AJ90">
            <v>276.62199999999996</v>
          </cell>
          <cell r="AK90">
            <v>8.9232903225806446</v>
          </cell>
          <cell r="AL90">
            <v>188.52199999999999</v>
          </cell>
          <cell r="AM90">
            <v>88.09999999999998</v>
          </cell>
        </row>
        <row r="91">
          <cell r="A91">
            <v>8</v>
          </cell>
          <cell r="B91">
            <v>1996</v>
          </cell>
          <cell r="C91" t="str">
            <v>Jan</v>
          </cell>
          <cell r="D91">
            <v>24.704999999999998</v>
          </cell>
          <cell r="E91">
            <v>7.17</v>
          </cell>
          <cell r="F91">
            <v>7.1059999999999999</v>
          </cell>
          <cell r="G91">
            <v>1.3980000000000001</v>
          </cell>
          <cell r="H91">
            <v>2.0190000000000001</v>
          </cell>
          <cell r="I91">
            <v>1.92</v>
          </cell>
          <cell r="J91">
            <v>3.2850000000000001</v>
          </cell>
          <cell r="K91">
            <v>0.27</v>
          </cell>
          <cell r="L91">
            <v>4.7250000000000005</v>
          </cell>
          <cell r="M91">
            <v>0</v>
          </cell>
          <cell r="N91">
            <v>1.1100000000000001</v>
          </cell>
          <cell r="O91">
            <v>6.9950000000000001</v>
          </cell>
          <cell r="P91">
            <v>1.492</v>
          </cell>
          <cell r="Q91">
            <v>1.7550000000000001</v>
          </cell>
          <cell r="R91">
            <v>4.4689999999999994</v>
          </cell>
          <cell r="S91">
            <v>0.54</v>
          </cell>
          <cell r="T91">
            <v>7.82</v>
          </cell>
          <cell r="U91">
            <v>4.4400000000000004</v>
          </cell>
          <cell r="V91">
            <v>8.0830000000000002</v>
          </cell>
          <cell r="W91">
            <v>4.3149999999999995</v>
          </cell>
          <cell r="X91">
            <v>19.554000000000002</v>
          </cell>
          <cell r="Y91">
            <v>5.5670000000000002</v>
          </cell>
          <cell r="Z91">
            <v>9.1289999999999978</v>
          </cell>
          <cell r="AA91">
            <v>24.292999999999999</v>
          </cell>
          <cell r="AB91">
            <v>24.351999999999997</v>
          </cell>
          <cell r="AC91">
            <v>10.952999999999999</v>
          </cell>
          <cell r="AD91">
            <v>12.255000000000001</v>
          </cell>
          <cell r="AE91">
            <v>7.7640000000000002</v>
          </cell>
          <cell r="AF91">
            <v>4.431</v>
          </cell>
          <cell r="AG91">
            <v>2.8079999999999998</v>
          </cell>
          <cell r="AH91">
            <v>0</v>
          </cell>
          <cell r="AJ91">
            <v>214.72300000000004</v>
          </cell>
          <cell r="AK91">
            <v>6.9265483870967754</v>
          </cell>
          <cell r="AL91">
            <v>68.419000000000011</v>
          </cell>
          <cell r="AM91">
            <v>146.304</v>
          </cell>
        </row>
        <row r="92">
          <cell r="C92" t="str">
            <v>Peb</v>
          </cell>
          <cell r="D92">
            <v>12.575999999999999</v>
          </cell>
          <cell r="E92">
            <v>4.1139999999999999</v>
          </cell>
          <cell r="F92">
            <v>8.8710000000000004</v>
          </cell>
          <cell r="G92">
            <v>6.6769999999999996</v>
          </cell>
          <cell r="H92">
            <v>7.4159999999999986</v>
          </cell>
          <cell r="I92">
            <v>10.609000000000002</v>
          </cell>
          <cell r="J92">
            <v>3.508</v>
          </cell>
          <cell r="K92">
            <v>14.228999999999999</v>
          </cell>
          <cell r="L92">
            <v>11.398000000000001</v>
          </cell>
          <cell r="M92">
            <v>13.781000000000001</v>
          </cell>
          <cell r="N92">
            <v>20.273999999999997</v>
          </cell>
          <cell r="O92">
            <v>6.798</v>
          </cell>
          <cell r="P92">
            <v>2.956</v>
          </cell>
          <cell r="Q92">
            <v>13.183</v>
          </cell>
          <cell r="R92">
            <v>7.8179999999999987</v>
          </cell>
          <cell r="S92">
            <v>6.3509999999999982</v>
          </cell>
          <cell r="T92">
            <v>4.4989999999999997</v>
          </cell>
          <cell r="U92">
            <v>5.03</v>
          </cell>
          <cell r="V92">
            <v>6.0250000000000004</v>
          </cell>
          <cell r="W92">
            <v>12.087999999999999</v>
          </cell>
          <cell r="X92">
            <v>11.670000000000002</v>
          </cell>
          <cell r="Y92">
            <v>5.55</v>
          </cell>
          <cell r="Z92">
            <v>9.6920000000000002</v>
          </cell>
          <cell r="AA92">
            <v>12.725</v>
          </cell>
          <cell r="AB92">
            <v>5.9669999999999996</v>
          </cell>
          <cell r="AC92">
            <v>30.440999999999995</v>
          </cell>
          <cell r="AD92">
            <v>11.431999999999999</v>
          </cell>
          <cell r="AE92">
            <v>16.367000000000001</v>
          </cell>
          <cell r="AF92">
            <v>21.752000000000002</v>
          </cell>
          <cell r="AG92">
            <v>0</v>
          </cell>
          <cell r="AH92">
            <v>0</v>
          </cell>
          <cell r="AJ92">
            <v>303.79700000000008</v>
          </cell>
          <cell r="AK92">
            <v>9.7999032258064549</v>
          </cell>
          <cell r="AL92">
            <v>144.20800000000003</v>
          </cell>
          <cell r="AM92">
            <v>159.589</v>
          </cell>
        </row>
        <row r="93">
          <cell r="C93" t="str">
            <v>Maret</v>
          </cell>
          <cell r="D93">
            <v>25.629000000000001</v>
          </cell>
          <cell r="E93">
            <v>12.665999999999999</v>
          </cell>
          <cell r="F93">
            <v>6.1639999999999997</v>
          </cell>
          <cell r="G93">
            <v>2.8340000000000001</v>
          </cell>
          <cell r="H93">
            <v>21.203999999999997</v>
          </cell>
          <cell r="I93">
            <v>2.214</v>
          </cell>
          <cell r="J93">
            <v>1.9060000000000001</v>
          </cell>
          <cell r="K93">
            <v>1.946</v>
          </cell>
          <cell r="L93">
            <v>2.262</v>
          </cell>
          <cell r="M93">
            <v>2.399</v>
          </cell>
          <cell r="N93">
            <v>3.2250000000000001</v>
          </cell>
          <cell r="O93">
            <v>49.576999999999998</v>
          </cell>
          <cell r="P93">
            <v>14.407000000000002</v>
          </cell>
          <cell r="Q93">
            <v>22.919999999999998</v>
          </cell>
          <cell r="R93">
            <v>3.7930000000000001</v>
          </cell>
          <cell r="S93">
            <v>0</v>
          </cell>
          <cell r="T93">
            <v>0.31999999999999995</v>
          </cell>
          <cell r="U93">
            <v>0</v>
          </cell>
          <cell r="V93">
            <v>0.10200000000000001</v>
          </cell>
          <cell r="W93">
            <v>0.255</v>
          </cell>
          <cell r="X93">
            <v>0</v>
          </cell>
          <cell r="Y93">
            <v>9.6020000000000003</v>
          </cell>
          <cell r="Z93">
            <v>6.7649999999999997</v>
          </cell>
          <cell r="AA93">
            <v>0</v>
          </cell>
          <cell r="AB93">
            <v>0</v>
          </cell>
          <cell r="AC93">
            <v>0</v>
          </cell>
          <cell r="AD93">
            <v>1.665</v>
          </cell>
          <cell r="AE93">
            <v>0</v>
          </cell>
          <cell r="AF93">
            <v>0</v>
          </cell>
          <cell r="AG93">
            <v>0.66600000000000004</v>
          </cell>
          <cell r="AH93">
            <v>0</v>
          </cell>
          <cell r="AJ93">
            <v>192.52099999999999</v>
          </cell>
          <cell r="AK93">
            <v>6.2103548387096774</v>
          </cell>
          <cell r="AL93">
            <v>173.14600000000002</v>
          </cell>
          <cell r="AM93">
            <v>19.375</v>
          </cell>
        </row>
        <row r="94">
          <cell r="C94" t="str">
            <v>April</v>
          </cell>
          <cell r="D94">
            <v>2.234</v>
          </cell>
          <cell r="E94">
            <v>3.6769999999999996</v>
          </cell>
          <cell r="F94">
            <v>1.6379999999999999</v>
          </cell>
          <cell r="G94">
            <v>1.02</v>
          </cell>
          <cell r="H94">
            <v>1.02</v>
          </cell>
          <cell r="I94">
            <v>0</v>
          </cell>
          <cell r="J94">
            <v>4.05</v>
          </cell>
          <cell r="K94">
            <v>6.8000000000000005E-2</v>
          </cell>
          <cell r="L94">
            <v>1.7550000000000001</v>
          </cell>
          <cell r="M94">
            <v>1.8009999999999997</v>
          </cell>
          <cell r="N94">
            <v>2.9050000000000002</v>
          </cell>
          <cell r="O94">
            <v>1.952</v>
          </cell>
          <cell r="P94">
            <v>3.1230000000000002</v>
          </cell>
          <cell r="Q94">
            <v>0</v>
          </cell>
          <cell r="R94">
            <v>1.35</v>
          </cell>
          <cell r="S94">
            <v>0</v>
          </cell>
          <cell r="T94">
            <v>5.0049999999999999</v>
          </cell>
          <cell r="U94">
            <v>0</v>
          </cell>
          <cell r="V94">
            <v>0</v>
          </cell>
          <cell r="W94">
            <v>2.7749999999999999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1.8239999999999998</v>
          </cell>
          <cell r="AE94">
            <v>1.6719999999999999</v>
          </cell>
          <cell r="AF94">
            <v>0</v>
          </cell>
          <cell r="AG94">
            <v>0</v>
          </cell>
          <cell r="AH94">
            <v>0</v>
          </cell>
          <cell r="AJ94">
            <v>37.868999999999993</v>
          </cell>
          <cell r="AK94">
            <v>1.2215806451612901</v>
          </cell>
          <cell r="AL94">
            <v>26.593</v>
          </cell>
          <cell r="AM94">
            <v>11.276</v>
          </cell>
        </row>
        <row r="95">
          <cell r="C95" t="str">
            <v>Mei</v>
          </cell>
          <cell r="D95">
            <v>0</v>
          </cell>
          <cell r="E95">
            <v>1.08</v>
          </cell>
          <cell r="F95">
            <v>0</v>
          </cell>
          <cell r="G95">
            <v>1.4860000000000002</v>
          </cell>
          <cell r="H95">
            <v>0</v>
          </cell>
          <cell r="I95">
            <v>0</v>
          </cell>
          <cell r="J95">
            <v>4.152000000000001</v>
          </cell>
          <cell r="K95">
            <v>0</v>
          </cell>
          <cell r="L95">
            <v>0</v>
          </cell>
          <cell r="M95">
            <v>0</v>
          </cell>
          <cell r="N95">
            <v>2.988</v>
          </cell>
          <cell r="O95">
            <v>1.2510000000000001</v>
          </cell>
          <cell r="P95">
            <v>3.4849999999999999</v>
          </cell>
          <cell r="Q95">
            <v>2.9649999999999999</v>
          </cell>
          <cell r="R95">
            <v>1.6839999999999999</v>
          </cell>
          <cell r="S95">
            <v>0.77699999999999991</v>
          </cell>
          <cell r="T95">
            <v>2.4239999999999999</v>
          </cell>
          <cell r="U95">
            <v>0</v>
          </cell>
          <cell r="V95">
            <v>0.11900000000000001</v>
          </cell>
          <cell r="W95">
            <v>0</v>
          </cell>
          <cell r="X95">
            <v>3.4000000000000002E-2</v>
          </cell>
          <cell r="Y95">
            <v>0</v>
          </cell>
          <cell r="Z95">
            <v>6.8000000000000005E-2</v>
          </cell>
          <cell r="AA95">
            <v>0</v>
          </cell>
          <cell r="AB95">
            <v>0</v>
          </cell>
          <cell r="AC95">
            <v>0.20400000000000001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22.717000000000002</v>
          </cell>
          <cell r="AK95">
            <v>0.73280645161290325</v>
          </cell>
          <cell r="AL95">
            <v>19.091000000000001</v>
          </cell>
          <cell r="AM95">
            <v>3.6259999999999999</v>
          </cell>
        </row>
        <row r="96">
          <cell r="C96" t="str">
            <v>Juni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4.4649999999999999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4.4649999999999999</v>
          </cell>
          <cell r="AK96">
            <v>0.14403225806451611</v>
          </cell>
          <cell r="AL96">
            <v>4.4649999999999999</v>
          </cell>
          <cell r="AM96">
            <v>0</v>
          </cell>
        </row>
        <row r="97">
          <cell r="C97" t="str">
            <v xml:space="preserve">Juli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C98" t="str">
            <v>Agst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C99" t="str">
            <v>Sept</v>
          </cell>
          <cell r="D99">
            <v>0</v>
          </cell>
          <cell r="E99">
            <v>0.55249999999999999</v>
          </cell>
          <cell r="F99">
            <v>0</v>
          </cell>
          <cell r="G99">
            <v>0</v>
          </cell>
          <cell r="H99">
            <v>0.54</v>
          </cell>
          <cell r="I99">
            <v>0</v>
          </cell>
          <cell r="J99">
            <v>4.5000000000000005E-3</v>
          </cell>
          <cell r="K99">
            <v>0.85050000000000003</v>
          </cell>
          <cell r="L99">
            <v>2.2500000000000006E-2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0.54</v>
          </cell>
          <cell r="S99">
            <v>4.5000000000000005E-3</v>
          </cell>
          <cell r="T99">
            <v>0</v>
          </cell>
          <cell r="U99">
            <v>4.5000000000000005E-3</v>
          </cell>
          <cell r="V99">
            <v>4.0500000000000001E-2</v>
          </cell>
          <cell r="W99">
            <v>1.8000000000000002E-2</v>
          </cell>
          <cell r="X99">
            <v>0.13500000000000001</v>
          </cell>
          <cell r="Y99">
            <v>9.0000000000000011E-3</v>
          </cell>
          <cell r="Z99">
            <v>6.3E-2</v>
          </cell>
          <cell r="AA99">
            <v>0.10350000000000001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2.8880000000000003</v>
          </cell>
          <cell r="AK99">
            <v>9.316129032258065E-2</v>
          </cell>
          <cell r="AL99">
            <v>2.5099999999999998</v>
          </cell>
          <cell r="AM99">
            <v>0.378</v>
          </cell>
        </row>
        <row r="100">
          <cell r="C100" t="str">
            <v>Okt</v>
          </cell>
          <cell r="D100">
            <v>1.8900000000000001</v>
          </cell>
          <cell r="E100">
            <v>2.16</v>
          </cell>
          <cell r="F100">
            <v>0</v>
          </cell>
          <cell r="G100">
            <v>4.5000000000000005E-3</v>
          </cell>
          <cell r="H100">
            <v>0</v>
          </cell>
          <cell r="I100">
            <v>0</v>
          </cell>
          <cell r="J100">
            <v>0.58950000000000002</v>
          </cell>
          <cell r="K100">
            <v>0</v>
          </cell>
          <cell r="L100">
            <v>2.2949999999999999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9.0000000000000011E-3</v>
          </cell>
          <cell r="R100">
            <v>1.8634999999999997</v>
          </cell>
          <cell r="S100">
            <v>2.4615</v>
          </cell>
          <cell r="T100">
            <v>0.29250000000000004</v>
          </cell>
          <cell r="U100">
            <v>8.3999999999999986</v>
          </cell>
          <cell r="V100">
            <v>2.2069999999999999</v>
          </cell>
          <cell r="W100">
            <v>5.3000000000000005E-2</v>
          </cell>
          <cell r="X100">
            <v>0.39750000000000008</v>
          </cell>
          <cell r="Y100">
            <v>1.9655</v>
          </cell>
          <cell r="Z100">
            <v>7.6000000000000012E-2</v>
          </cell>
          <cell r="AA100">
            <v>0.121</v>
          </cell>
          <cell r="AB100">
            <v>6.7744999999999997</v>
          </cell>
          <cell r="AC100">
            <v>0.21250000000000002</v>
          </cell>
          <cell r="AD100">
            <v>0.16650000000000004</v>
          </cell>
          <cell r="AE100">
            <v>3.4649999999999999</v>
          </cell>
          <cell r="AF100">
            <v>6.1820000000000004</v>
          </cell>
          <cell r="AG100">
            <v>5.55</v>
          </cell>
          <cell r="AH100">
            <v>0.84550000000000014</v>
          </cell>
          <cell r="AJ100">
            <v>47.981499999999997</v>
          </cell>
          <cell r="AK100">
            <v>1.5477903225806451</v>
          </cell>
          <cell r="AL100">
            <v>8.8115000000000006</v>
          </cell>
          <cell r="AM100">
            <v>39.169999999999995</v>
          </cell>
        </row>
        <row r="101">
          <cell r="C101" t="str">
            <v>Nop</v>
          </cell>
          <cell r="D101">
            <v>0.88950000000000007</v>
          </cell>
          <cell r="E101">
            <v>3.15E-2</v>
          </cell>
          <cell r="F101">
            <v>2.3640000000000003</v>
          </cell>
          <cell r="G101">
            <v>6.1379999999999999</v>
          </cell>
          <cell r="H101">
            <v>2.5650000000000004</v>
          </cell>
          <cell r="I101">
            <v>0.61750000000000005</v>
          </cell>
          <cell r="J101">
            <v>4.25</v>
          </cell>
          <cell r="K101">
            <v>8.1449999999999996</v>
          </cell>
          <cell r="L101">
            <v>2.8494999999999999</v>
          </cell>
          <cell r="M101">
            <v>1.008</v>
          </cell>
          <cell r="N101">
            <v>1.8000000000000002E-2</v>
          </cell>
          <cell r="O101">
            <v>9.0000000000000011E-3</v>
          </cell>
          <cell r="P101">
            <v>6.56</v>
          </cell>
          <cell r="Q101">
            <v>4.2165000000000008</v>
          </cell>
          <cell r="R101">
            <v>13.371</v>
          </cell>
          <cell r="S101">
            <v>17.851499999999998</v>
          </cell>
          <cell r="T101">
            <v>9.7249999999999996</v>
          </cell>
          <cell r="U101">
            <v>5.9399999999999995</v>
          </cell>
          <cell r="V101">
            <v>5.5050000000000008</v>
          </cell>
          <cell r="W101">
            <v>10.429</v>
          </cell>
          <cell r="X101">
            <v>9.3264999999999993</v>
          </cell>
          <cell r="Y101">
            <v>0.1125</v>
          </cell>
          <cell r="Z101">
            <v>0.32099999999999995</v>
          </cell>
          <cell r="AA101">
            <v>3.7669999999999999</v>
          </cell>
          <cell r="AB101">
            <v>4.5000000000000005E-3</v>
          </cell>
          <cell r="AC101">
            <v>9.0000000000000011E-3</v>
          </cell>
          <cell r="AD101">
            <v>0</v>
          </cell>
          <cell r="AE101">
            <v>2.6624999999999996</v>
          </cell>
          <cell r="AF101">
            <v>4.2690000000000001</v>
          </cell>
          <cell r="AG101">
            <v>4.0114999999999998</v>
          </cell>
          <cell r="AH101">
            <v>0</v>
          </cell>
          <cell r="AJ101">
            <v>126.96649999999997</v>
          </cell>
          <cell r="AK101">
            <v>4.0956935483870955</v>
          </cell>
          <cell r="AL101">
            <v>53.032500000000006</v>
          </cell>
          <cell r="AM101">
            <v>73.933999999999997</v>
          </cell>
        </row>
        <row r="102">
          <cell r="C102" t="str">
            <v>Des</v>
          </cell>
          <cell r="D102">
            <v>0.80249999999999999</v>
          </cell>
          <cell r="E102">
            <v>14.307499999999997</v>
          </cell>
          <cell r="F102">
            <v>8.1944999999999997</v>
          </cell>
          <cell r="G102">
            <v>14.387</v>
          </cell>
          <cell r="H102">
            <v>11.599500000000001</v>
          </cell>
          <cell r="I102">
            <v>2.8179999999999996</v>
          </cell>
          <cell r="J102">
            <v>14.0985</v>
          </cell>
          <cell r="K102">
            <v>10.3635</v>
          </cell>
          <cell r="L102">
            <v>19.988499999999998</v>
          </cell>
          <cell r="M102">
            <v>12.445</v>
          </cell>
          <cell r="N102">
            <v>7.9935</v>
          </cell>
          <cell r="O102">
            <v>13.995499999999998</v>
          </cell>
          <cell r="P102">
            <v>10.452500000000001</v>
          </cell>
          <cell r="Q102">
            <v>4.4154999999999998</v>
          </cell>
          <cell r="R102">
            <v>5.0460000000000003</v>
          </cell>
          <cell r="S102">
            <v>6.8234999999999992</v>
          </cell>
          <cell r="T102">
            <v>2.5194999999999999</v>
          </cell>
          <cell r="U102">
            <v>6.0805000000000007</v>
          </cell>
          <cell r="V102">
            <v>9.3224999999999998</v>
          </cell>
          <cell r="W102">
            <v>15.082000000000001</v>
          </cell>
          <cell r="X102">
            <v>0.65800000000000003</v>
          </cell>
          <cell r="Y102">
            <v>2.2965</v>
          </cell>
          <cell r="Z102">
            <v>10.798500000000001</v>
          </cell>
          <cell r="AA102">
            <v>7.6550000000000002</v>
          </cell>
          <cell r="AB102">
            <v>10.33</v>
          </cell>
          <cell r="AC102">
            <v>35.091000000000001</v>
          </cell>
          <cell r="AD102">
            <v>71.6875</v>
          </cell>
          <cell r="AE102">
            <v>46.801499999999997</v>
          </cell>
          <cell r="AF102">
            <v>19.698</v>
          </cell>
          <cell r="AG102">
            <v>12.792999999999999</v>
          </cell>
          <cell r="AH102">
            <v>20.454999999999998</v>
          </cell>
          <cell r="AI102">
            <v>71.6875</v>
          </cell>
          <cell r="AJ102">
            <v>428.99949999999995</v>
          </cell>
          <cell r="AK102">
            <v>13.838693548387095</v>
          </cell>
          <cell r="AL102">
            <v>150.90750000000003</v>
          </cell>
          <cell r="AM102">
            <v>278.09199999999998</v>
          </cell>
        </row>
        <row r="103">
          <cell r="A103">
            <v>9</v>
          </cell>
          <cell r="B103">
            <v>1997</v>
          </cell>
          <cell r="C103" t="str">
            <v>Jan</v>
          </cell>
          <cell r="D103">
            <v>0.28797447691858524</v>
          </cell>
          <cell r="E103">
            <v>18.158347890624761</v>
          </cell>
          <cell r="F103">
            <v>20.937470875258235</v>
          </cell>
          <cell r="G103">
            <v>0.27200000000000002</v>
          </cell>
          <cell r="H103">
            <v>2.5000000000000005E-2</v>
          </cell>
          <cell r="I103">
            <v>3.6000000000000004E-2</v>
          </cell>
          <cell r="J103">
            <v>0</v>
          </cell>
          <cell r="K103">
            <v>1.2500000000000002E-2</v>
          </cell>
          <cell r="L103">
            <v>0.10000000000000002</v>
          </cell>
          <cell r="M103">
            <v>0.25094895383717042</v>
          </cell>
          <cell r="N103">
            <v>0.73939790767434088</v>
          </cell>
          <cell r="O103">
            <v>0.33844895383717044</v>
          </cell>
          <cell r="P103">
            <v>0.22500000000000001</v>
          </cell>
          <cell r="Q103">
            <v>4.9605045998248238</v>
          </cell>
          <cell r="R103">
            <v>24.657800889960836</v>
          </cell>
          <cell r="S103">
            <v>6.2039843532721886</v>
          </cell>
          <cell r="T103">
            <v>5.0988170305340832</v>
          </cell>
          <cell r="U103">
            <v>3.7500000000000006E-2</v>
          </cell>
          <cell r="V103">
            <v>0.22500000000000001</v>
          </cell>
          <cell r="W103">
            <v>1.3622389383311577</v>
          </cell>
          <cell r="X103">
            <v>2.1330661076159485</v>
          </cell>
          <cell r="Y103">
            <v>3.5243619229646308</v>
          </cell>
          <cell r="Z103">
            <v>0.70237238459292617</v>
          </cell>
          <cell r="AA103">
            <v>0.76534686151151132</v>
          </cell>
          <cell r="AB103">
            <v>0.1504744769185852</v>
          </cell>
          <cell r="AC103">
            <v>9.3325418760448873</v>
          </cell>
          <cell r="AD103">
            <v>15.788707967753121</v>
          </cell>
          <cell r="AE103">
            <v>0.36250000000000004</v>
          </cell>
          <cell r="AF103">
            <v>0.4875000000000001</v>
          </cell>
          <cell r="AG103">
            <v>0</v>
          </cell>
          <cell r="AH103">
            <v>0</v>
          </cell>
          <cell r="AJ103">
            <v>117.17580646747496</v>
          </cell>
          <cell r="AK103">
            <v>3.7798647247572568</v>
          </cell>
          <cell r="AL103">
            <v>71.001394547935931</v>
          </cell>
          <cell r="AM103">
            <v>46.174411919539033</v>
          </cell>
        </row>
        <row r="104">
          <cell r="C104" t="str">
            <v>Peb</v>
          </cell>
          <cell r="D104">
            <v>0</v>
          </cell>
          <cell r="E104">
            <v>0</v>
          </cell>
          <cell r="F104">
            <v>0.2155</v>
          </cell>
          <cell r="G104">
            <v>1.5737958153486817</v>
          </cell>
          <cell r="H104">
            <v>2.521989538371705</v>
          </cell>
          <cell r="I104">
            <v>10.287706999120354</v>
          </cell>
          <cell r="J104">
            <v>1.0514234307557557</v>
          </cell>
          <cell r="K104">
            <v>8.5012577224055939</v>
          </cell>
          <cell r="L104">
            <v>5.1047198918596148</v>
          </cell>
          <cell r="M104">
            <v>7.4312488146847597</v>
          </cell>
          <cell r="N104">
            <v>5.2564790767434095</v>
          </cell>
          <cell r="O104">
            <v>2.1927420151972994</v>
          </cell>
          <cell r="P104">
            <v>2.5858471843891002</v>
          </cell>
          <cell r="Q104">
            <v>5.17051846119685</v>
          </cell>
          <cell r="R104">
            <v>26.438188013129295</v>
          </cell>
          <cell r="S104">
            <v>0.18797447691858521</v>
          </cell>
          <cell r="T104">
            <v>8.1734336299869454</v>
          </cell>
          <cell r="U104">
            <v>3.3085319996912865</v>
          </cell>
          <cell r="V104">
            <v>0.12547447691858521</v>
          </cell>
          <cell r="W104">
            <v>0</v>
          </cell>
          <cell r="X104">
            <v>7.9046722454405147</v>
          </cell>
          <cell r="Y104">
            <v>13.732684875782672</v>
          </cell>
          <cell r="Z104">
            <v>7.9882832454870112</v>
          </cell>
          <cell r="AA104">
            <v>0</v>
          </cell>
          <cell r="AB104">
            <v>1.2509489538371708</v>
          </cell>
          <cell r="AC104">
            <v>5.2597257227143093</v>
          </cell>
          <cell r="AD104">
            <v>0.72737238459292619</v>
          </cell>
          <cell r="AE104">
            <v>0.46344895383717044</v>
          </cell>
          <cell r="AF104">
            <v>0</v>
          </cell>
          <cell r="AG104">
            <v>0</v>
          </cell>
          <cell r="AH104">
            <v>0</v>
          </cell>
          <cell r="AJ104">
            <v>127.45396792840957</v>
          </cell>
          <cell r="AK104">
            <v>4.1114183202712766</v>
          </cell>
          <cell r="AL104">
            <v>78.331416963202415</v>
          </cell>
          <cell r="AM104">
            <v>49.122550965207182</v>
          </cell>
        </row>
        <row r="105">
          <cell r="C105" t="str">
            <v>Maret</v>
          </cell>
          <cell r="D105">
            <v>0.18750000000000006</v>
          </cell>
          <cell r="E105">
            <v>0.15000000000000002</v>
          </cell>
          <cell r="F105">
            <v>0.87547447691858538</v>
          </cell>
          <cell r="G105">
            <v>9.6443659684635374</v>
          </cell>
          <cell r="H105">
            <v>3.7500000000000006E-2</v>
          </cell>
          <cell r="I105">
            <v>7.9774905070044699</v>
          </cell>
          <cell r="J105">
            <v>0.97065929222077185</v>
          </cell>
          <cell r="K105">
            <v>0</v>
          </cell>
          <cell r="L105">
            <v>0</v>
          </cell>
          <cell r="M105">
            <v>6.3571150455454033</v>
          </cell>
          <cell r="N105">
            <v>0</v>
          </cell>
          <cell r="O105">
            <v>0</v>
          </cell>
          <cell r="P105">
            <v>0</v>
          </cell>
          <cell r="Q105">
            <v>0.12547447691858521</v>
          </cell>
          <cell r="R105">
            <v>0.12500000000000003</v>
          </cell>
          <cell r="S105">
            <v>3.6326371688830874</v>
          </cell>
          <cell r="T105">
            <v>0.10000000000000002</v>
          </cell>
          <cell r="U105">
            <v>5.000000000000001E-2</v>
          </cell>
          <cell r="V105">
            <v>0</v>
          </cell>
          <cell r="W105">
            <v>0.17850000000000002</v>
          </cell>
          <cell r="X105">
            <v>0</v>
          </cell>
          <cell r="Y105">
            <v>0</v>
          </cell>
          <cell r="Z105">
            <v>0</v>
          </cell>
          <cell r="AA105">
            <v>0.108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30.519716935954442</v>
          </cell>
          <cell r="AK105">
            <v>0.98450699793401431</v>
          </cell>
          <cell r="AL105">
            <v>26.450579767071353</v>
          </cell>
          <cell r="AM105">
            <v>4.0691371688830875</v>
          </cell>
        </row>
        <row r="106">
          <cell r="C106" t="str">
            <v>April</v>
          </cell>
          <cell r="D106">
            <v>0</v>
          </cell>
          <cell r="E106">
            <v>0.52500000000000002</v>
          </cell>
          <cell r="F106">
            <v>1.8417702922672674</v>
          </cell>
          <cell r="G106">
            <v>3.5251429997377817</v>
          </cell>
          <cell r="H106">
            <v>4.9948761072142451</v>
          </cell>
          <cell r="I106">
            <v>0.12547447691858521</v>
          </cell>
          <cell r="J106">
            <v>8.1984336299869458</v>
          </cell>
          <cell r="K106">
            <v>7.9318539838765609</v>
          </cell>
          <cell r="L106">
            <v>6.8236946916557875</v>
          </cell>
          <cell r="M106">
            <v>4.8049074611503544</v>
          </cell>
          <cell r="N106">
            <v>0.11700000000000001</v>
          </cell>
          <cell r="O106">
            <v>0.10000000000000002</v>
          </cell>
          <cell r="P106">
            <v>0.79034686151151134</v>
          </cell>
          <cell r="Q106">
            <v>0.76250000000000007</v>
          </cell>
          <cell r="R106">
            <v>12.310150444980419</v>
          </cell>
          <cell r="S106">
            <v>0.52500000000000002</v>
          </cell>
          <cell r="T106">
            <v>0.15000000000000002</v>
          </cell>
          <cell r="U106">
            <v>1.900213415249743</v>
          </cell>
          <cell r="V106">
            <v>0.9750000000000002</v>
          </cell>
          <cell r="W106">
            <v>2.7289778766623156</v>
          </cell>
          <cell r="X106">
            <v>5.000000000000001E-2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J106">
            <v>59.180342241211505</v>
          </cell>
          <cell r="AK106">
            <v>1.909043298103597</v>
          </cell>
          <cell r="AL106">
            <v>52.851150949299452</v>
          </cell>
          <cell r="AM106">
            <v>6.3291912919120579</v>
          </cell>
        </row>
        <row r="107">
          <cell r="C107" t="str">
            <v>Mei</v>
          </cell>
          <cell r="D107">
            <v>0</v>
          </cell>
          <cell r="E107">
            <v>0</v>
          </cell>
          <cell r="F107">
            <v>0.61499999999999999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0.22500000000000001</v>
          </cell>
          <cell r="R107">
            <v>0</v>
          </cell>
          <cell r="S107">
            <v>0</v>
          </cell>
          <cell r="T107">
            <v>0</v>
          </cell>
          <cell r="U107">
            <v>0.12500000000000003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2.5000000000000005E-2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0.99</v>
          </cell>
          <cell r="AK107">
            <v>3.1935483870967743E-2</v>
          </cell>
          <cell r="AL107">
            <v>0.84</v>
          </cell>
          <cell r="AM107">
            <v>0.15000000000000002</v>
          </cell>
        </row>
        <row r="108">
          <cell r="C108" t="str">
            <v>Juni</v>
          </cell>
          <cell r="D108">
            <v>0</v>
          </cell>
          <cell r="E108">
            <v>0</v>
          </cell>
          <cell r="F108">
            <v>1.52</v>
          </cell>
          <cell r="G108">
            <v>0</v>
          </cell>
          <cell r="H108">
            <v>1.216</v>
          </cell>
          <cell r="I108">
            <v>0</v>
          </cell>
          <cell r="J108">
            <v>0.91199999999999992</v>
          </cell>
          <cell r="K108">
            <v>2.1149999999999998</v>
          </cell>
          <cell r="L108">
            <v>0</v>
          </cell>
          <cell r="M108">
            <v>1.8239999999999998</v>
          </cell>
          <cell r="N108">
            <v>11.869</v>
          </cell>
          <cell r="O108">
            <v>0</v>
          </cell>
          <cell r="P108">
            <v>1.696</v>
          </cell>
          <cell r="Q108">
            <v>1.976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23.128</v>
          </cell>
          <cell r="AK108">
            <v>0.74606451612903224</v>
          </cell>
          <cell r="AL108">
            <v>23.128</v>
          </cell>
          <cell r="AM108">
            <v>0</v>
          </cell>
        </row>
        <row r="109">
          <cell r="C109" t="str">
            <v xml:space="preserve">Juli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C110" t="str">
            <v>Agst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0.15000000000000002</v>
          </cell>
          <cell r="Q110">
            <v>0</v>
          </cell>
          <cell r="R110">
            <v>0</v>
          </cell>
          <cell r="S110">
            <v>7.5000000000000011E-2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J110">
            <v>0.22500000000000003</v>
          </cell>
          <cell r="AK110">
            <v>7.2580645161290334E-3</v>
          </cell>
          <cell r="AL110">
            <v>0.15000000000000002</v>
          </cell>
          <cell r="AM110">
            <v>7.5000000000000011E-2</v>
          </cell>
        </row>
        <row r="111">
          <cell r="C111" t="str">
            <v>Sept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0.18750000000000006</v>
          </cell>
          <cell r="M111">
            <v>1.2500000000000002E-2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3.6000000000000004E-2</v>
          </cell>
          <cell r="AG111">
            <v>0</v>
          </cell>
          <cell r="AH111">
            <v>0</v>
          </cell>
          <cell r="AJ111">
            <v>0.23600000000000007</v>
          </cell>
          <cell r="AK111">
            <v>7.6129032258064541E-3</v>
          </cell>
          <cell r="AL111">
            <v>0.20000000000000007</v>
          </cell>
          <cell r="AM111">
            <v>3.6000000000000004E-2</v>
          </cell>
        </row>
        <row r="112">
          <cell r="C112" t="str">
            <v>Okt</v>
          </cell>
          <cell r="D112">
            <v>1.35E-2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4.5000000000000005E-3</v>
          </cell>
          <cell r="L112">
            <v>0.18750000000000006</v>
          </cell>
          <cell r="M112">
            <v>0.10250000000000002</v>
          </cell>
          <cell r="N112">
            <v>9.0000000000000011E-3</v>
          </cell>
          <cell r="O112">
            <v>0</v>
          </cell>
          <cell r="P112">
            <v>0</v>
          </cell>
          <cell r="Q112">
            <v>8.1000000000000003E-2</v>
          </cell>
          <cell r="R112">
            <v>0.13500000000000001</v>
          </cell>
          <cell r="S112">
            <v>9.0000000000000024E-2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9.0000000000000011E-3</v>
          </cell>
          <cell r="AB112">
            <v>0</v>
          </cell>
          <cell r="AC112">
            <v>0.10350000000000001</v>
          </cell>
          <cell r="AD112">
            <v>5.3999999999999999E-2</v>
          </cell>
          <cell r="AE112">
            <v>0</v>
          </cell>
          <cell r="AF112">
            <v>0</v>
          </cell>
          <cell r="AG112">
            <v>3.7500000000000006E-2</v>
          </cell>
          <cell r="AH112">
            <v>0</v>
          </cell>
          <cell r="AJ112">
            <v>0.82700000000000029</v>
          </cell>
          <cell r="AK112">
            <v>2.6677419354838718E-2</v>
          </cell>
          <cell r="AL112">
            <v>0.53300000000000014</v>
          </cell>
          <cell r="AM112">
            <v>0.29400000000000004</v>
          </cell>
        </row>
        <row r="113">
          <cell r="C113" t="str">
            <v>Nop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0.18000000000000005</v>
          </cell>
          <cell r="J113">
            <v>3.3190000000000004</v>
          </cell>
          <cell r="K113">
            <v>0.4375</v>
          </cell>
          <cell r="L113">
            <v>0.85250000000000004</v>
          </cell>
          <cell r="M113">
            <v>1.8900000000000001</v>
          </cell>
          <cell r="N113">
            <v>0.46250000000000013</v>
          </cell>
          <cell r="O113">
            <v>1.2500000000000002E-2</v>
          </cell>
          <cell r="P113">
            <v>9.0000000000000011E-3</v>
          </cell>
          <cell r="Q113">
            <v>1.08</v>
          </cell>
          <cell r="R113">
            <v>4.4400000000000004</v>
          </cell>
          <cell r="S113">
            <v>4.4505000000000008</v>
          </cell>
          <cell r="T113">
            <v>11.247</v>
          </cell>
          <cell r="U113">
            <v>0.88800000000000001</v>
          </cell>
          <cell r="V113">
            <v>4.5000000000000005E-3</v>
          </cell>
          <cell r="W113">
            <v>1.35E-2</v>
          </cell>
          <cell r="X113">
            <v>0.22950000000000001</v>
          </cell>
          <cell r="Y113">
            <v>2.0205000000000002</v>
          </cell>
          <cell r="Z113">
            <v>0.14750000000000002</v>
          </cell>
          <cell r="AA113">
            <v>2.3375000000000004</v>
          </cell>
          <cell r="AB113">
            <v>0.22100000000000006</v>
          </cell>
          <cell r="AC113">
            <v>4.7959999999999994</v>
          </cell>
          <cell r="AD113">
            <v>0.86349999999999993</v>
          </cell>
          <cell r="AE113">
            <v>2.4590000000000001</v>
          </cell>
          <cell r="AF113">
            <v>6.9722830321572946</v>
          </cell>
          <cell r="AG113">
            <v>6.2610000000000001</v>
          </cell>
          <cell r="AH113">
            <v>0.10350000000000001</v>
          </cell>
          <cell r="AJ113">
            <v>55.697783032157304</v>
          </cell>
          <cell r="AK113">
            <v>1.7967026784566873</v>
          </cell>
          <cell r="AL113">
            <v>12.683000000000003</v>
          </cell>
          <cell r="AM113">
            <v>43.014783032157297</v>
          </cell>
        </row>
        <row r="114">
          <cell r="C114" t="str">
            <v>Des</v>
          </cell>
          <cell r="D114">
            <v>11.672000000000001</v>
          </cell>
          <cell r="E114">
            <v>5.5804999999999998</v>
          </cell>
          <cell r="F114">
            <v>10.829499999999999</v>
          </cell>
          <cell r="G114">
            <v>4.5615000000000006</v>
          </cell>
          <cell r="H114">
            <v>9.3785000000000007</v>
          </cell>
          <cell r="I114">
            <v>3.12</v>
          </cell>
          <cell r="J114">
            <v>1.8325</v>
          </cell>
          <cell r="K114">
            <v>7.6704999999999997</v>
          </cell>
          <cell r="L114">
            <v>10.677</v>
          </cell>
          <cell r="M114">
            <v>23.851999999999997</v>
          </cell>
          <cell r="N114">
            <v>19.854500000000002</v>
          </cell>
          <cell r="O114">
            <v>27.173999999999999</v>
          </cell>
          <cell r="P114">
            <v>2.1125000000000003</v>
          </cell>
          <cell r="Q114">
            <v>3.4679999999999995</v>
          </cell>
          <cell r="R114">
            <v>0.61499999999999999</v>
          </cell>
          <cell r="S114">
            <v>0</v>
          </cell>
          <cell r="T114">
            <v>15.762999999999998</v>
          </cell>
          <cell r="U114">
            <v>0</v>
          </cell>
          <cell r="V114">
            <v>3.0549999999999997</v>
          </cell>
          <cell r="W114">
            <v>0.33300000000000002</v>
          </cell>
          <cell r="X114">
            <v>11.668999999999999</v>
          </cell>
          <cell r="Y114">
            <v>13.7315</v>
          </cell>
          <cell r="Z114">
            <v>1.607</v>
          </cell>
          <cell r="AA114">
            <v>17.940999999999999</v>
          </cell>
          <cell r="AB114">
            <v>22.420999999999999</v>
          </cell>
          <cell r="AC114">
            <v>24.7395</v>
          </cell>
          <cell r="AD114">
            <v>1.329</v>
          </cell>
          <cell r="AE114">
            <v>3.0469999999999997</v>
          </cell>
          <cell r="AF114">
            <v>0</v>
          </cell>
          <cell r="AG114">
            <v>2.7359999999999998</v>
          </cell>
          <cell r="AH114">
            <v>0</v>
          </cell>
          <cell r="AI114">
            <v>27.173999999999999</v>
          </cell>
          <cell r="AJ114">
            <v>260.77000000000004</v>
          </cell>
          <cell r="AK114">
            <v>8.4119354838709697</v>
          </cell>
          <cell r="AL114">
            <v>142.39800000000002</v>
          </cell>
          <cell r="AM114">
            <v>118.37199999999999</v>
          </cell>
        </row>
        <row r="115">
          <cell r="A115">
            <v>10</v>
          </cell>
          <cell r="B115">
            <v>1998</v>
          </cell>
          <cell r="C115" t="str">
            <v>Jan</v>
          </cell>
          <cell r="D115">
            <v>0.48450000000000004</v>
          </cell>
          <cell r="E115">
            <v>2.7E-2</v>
          </cell>
          <cell r="F115">
            <v>3.6450000000000005</v>
          </cell>
          <cell r="G115">
            <v>2.2799999999999998</v>
          </cell>
          <cell r="H115">
            <v>0</v>
          </cell>
          <cell r="I115">
            <v>3.1539151607864717</v>
          </cell>
          <cell r="J115">
            <v>10.282865658511092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1.6719999999999999</v>
          </cell>
          <cell r="P115">
            <v>2.1154457580393236</v>
          </cell>
          <cell r="Q115">
            <v>0.19250000000000003</v>
          </cell>
          <cell r="R115">
            <v>1.4640000000000002</v>
          </cell>
          <cell r="S115">
            <v>1.545222879019662</v>
          </cell>
          <cell r="T115">
            <v>4.5599999999999996</v>
          </cell>
          <cell r="U115">
            <v>0.12500000000000003</v>
          </cell>
          <cell r="V115">
            <v>8.6312228790196635</v>
          </cell>
          <cell r="W115">
            <v>22.731965523774374</v>
          </cell>
          <cell r="X115">
            <v>14.755281496167841</v>
          </cell>
          <cell r="Y115">
            <v>8.8871780985233588</v>
          </cell>
          <cell r="Z115">
            <v>11.381890839208371</v>
          </cell>
          <cell r="AA115">
            <v>11.80945622665268</v>
          </cell>
          <cell r="AB115">
            <v>1.5508974272556033</v>
          </cell>
          <cell r="AC115">
            <v>0.70966440990128954</v>
          </cell>
          <cell r="AD115">
            <v>4.9007228790196624</v>
          </cell>
          <cell r="AE115">
            <v>2.9192519402830603</v>
          </cell>
          <cell r="AF115">
            <v>2.9693431852949268</v>
          </cell>
          <cell r="AG115">
            <v>0</v>
          </cell>
          <cell r="AH115">
            <v>0.83312621745222115</v>
          </cell>
          <cell r="AJ115">
            <v>123.62745057890962</v>
          </cell>
          <cell r="AK115">
            <v>3.9879822767390198</v>
          </cell>
          <cell r="AL115">
            <v>25.317226577336886</v>
          </cell>
          <cell r="AM115">
            <v>98.310224001572735</v>
          </cell>
        </row>
        <row r="116">
          <cell r="C116" t="str">
            <v>Peb</v>
          </cell>
          <cell r="D116">
            <v>3.4002287901966182</v>
          </cell>
          <cell r="E116">
            <v>9.0340283843931228</v>
          </cell>
          <cell r="F116">
            <v>4.6740000000000004</v>
          </cell>
          <cell r="G116">
            <v>4.4023372741179712</v>
          </cell>
          <cell r="H116">
            <v>3.1791439509830894</v>
          </cell>
          <cell r="I116">
            <v>0.54</v>
          </cell>
          <cell r="J116">
            <v>0.95850000000000013</v>
          </cell>
          <cell r="K116">
            <v>14.752000000000001</v>
          </cell>
          <cell r="L116">
            <v>8.6490000000000009</v>
          </cell>
          <cell r="M116">
            <v>13.58409496123531</v>
          </cell>
          <cell r="N116">
            <v>9.1192120638147323</v>
          </cell>
          <cell r="O116">
            <v>2.8755000000000002</v>
          </cell>
          <cell r="P116">
            <v>0.88244575803932368</v>
          </cell>
          <cell r="Q116">
            <v>6.6820000000000004</v>
          </cell>
          <cell r="R116">
            <v>2.75</v>
          </cell>
          <cell r="S116">
            <v>3.7229999999999999</v>
          </cell>
          <cell r="T116">
            <v>2.7695000000000003</v>
          </cell>
          <cell r="U116">
            <v>5.5962764441100603</v>
          </cell>
          <cell r="V116">
            <v>6.7642764441100605</v>
          </cell>
          <cell r="W116">
            <v>4.8195000000000006</v>
          </cell>
          <cell r="X116">
            <v>2.9535</v>
          </cell>
          <cell r="Y116">
            <v>1.8504254813700201</v>
          </cell>
          <cell r="Z116">
            <v>5.7690283843931205</v>
          </cell>
          <cell r="AA116">
            <v>9.9978372741179715</v>
          </cell>
          <cell r="AB116">
            <v>8.5869999999999997</v>
          </cell>
          <cell r="AC116">
            <v>0</v>
          </cell>
          <cell r="AD116">
            <v>14.305</v>
          </cell>
          <cell r="AE116">
            <v>15.959999999999999</v>
          </cell>
          <cell r="AF116">
            <v>4.0500000000000001E-2</v>
          </cell>
          <cell r="AG116">
            <v>4.5000000000000005E-3</v>
          </cell>
          <cell r="AH116">
            <v>0</v>
          </cell>
          <cell r="AJ116">
            <v>168.62283521088145</v>
          </cell>
          <cell r="AK116">
            <v>5.4394462971252082</v>
          </cell>
          <cell r="AL116">
            <v>85.48249118278018</v>
          </cell>
          <cell r="AM116">
            <v>83.140344028101211</v>
          </cell>
        </row>
        <row r="117">
          <cell r="C117" t="str">
            <v>Maret</v>
          </cell>
          <cell r="D117">
            <v>5.3897228790196623</v>
          </cell>
          <cell r="E117">
            <v>6.6223372741179709</v>
          </cell>
          <cell r="F117">
            <v>8.5415420730151901</v>
          </cell>
          <cell r="G117">
            <v>8.7324999999999982</v>
          </cell>
          <cell r="H117">
            <v>0</v>
          </cell>
          <cell r="I117">
            <v>0.76451182235391224</v>
          </cell>
          <cell r="J117">
            <v>3.9689999999999999</v>
          </cell>
          <cell r="K117">
            <v>1.093</v>
          </cell>
          <cell r="L117">
            <v>4.1065000000000005</v>
          </cell>
          <cell r="M117">
            <v>2.5840000000000001</v>
          </cell>
          <cell r="N117">
            <v>0</v>
          </cell>
          <cell r="O117">
            <v>1.7325000000000002</v>
          </cell>
          <cell r="P117">
            <v>12.169891516078646</v>
          </cell>
          <cell r="Q117">
            <v>15.280343185294926</v>
          </cell>
          <cell r="R117">
            <v>11.988945758039323</v>
          </cell>
          <cell r="S117">
            <v>4.9391321286291774</v>
          </cell>
          <cell r="T117">
            <v>17.907783032157297</v>
          </cell>
          <cell r="U117">
            <v>5.2015000000000002</v>
          </cell>
          <cell r="V117">
            <v>3.93</v>
          </cell>
          <cell r="W117">
            <v>11.277000000000001</v>
          </cell>
          <cell r="X117">
            <v>5.031222879019662</v>
          </cell>
          <cell r="Y117">
            <v>8.8874457580393251</v>
          </cell>
          <cell r="Z117">
            <v>22.479903850960159</v>
          </cell>
          <cell r="AA117">
            <v>4.3375000000000004</v>
          </cell>
          <cell r="AB117">
            <v>9.6379999999999999</v>
          </cell>
          <cell r="AC117">
            <v>4.5886686370589862</v>
          </cell>
          <cell r="AD117">
            <v>14.699361101074693</v>
          </cell>
          <cell r="AE117">
            <v>0.24361439509830896</v>
          </cell>
          <cell r="AF117">
            <v>1.2210000000000001</v>
          </cell>
          <cell r="AG117">
            <v>0.23750000000000004</v>
          </cell>
          <cell r="AH117">
            <v>0</v>
          </cell>
          <cell r="AJ117">
            <v>197.59442628995728</v>
          </cell>
          <cell r="AK117">
            <v>6.3740137512889445</v>
          </cell>
          <cell r="AL117">
            <v>82.974794507919626</v>
          </cell>
          <cell r="AM117">
            <v>114.61963178203763</v>
          </cell>
        </row>
        <row r="118">
          <cell r="C118" t="str">
            <v>April</v>
          </cell>
          <cell r="D118">
            <v>3.1345000000000001</v>
          </cell>
          <cell r="E118">
            <v>1.665</v>
          </cell>
          <cell r="F118">
            <v>2.823</v>
          </cell>
          <cell r="G118">
            <v>0.12500000000000003</v>
          </cell>
          <cell r="H118">
            <v>7.0969999999999995</v>
          </cell>
          <cell r="I118">
            <v>4.1195000000000004</v>
          </cell>
          <cell r="J118">
            <v>12.412855007648838</v>
          </cell>
          <cell r="K118">
            <v>9.9990638514548582</v>
          </cell>
          <cell r="L118">
            <v>11.191945758039324</v>
          </cell>
          <cell r="M118">
            <v>6.4097526171533383</v>
          </cell>
          <cell r="N118">
            <v>17.662265628905129</v>
          </cell>
          <cell r="O118">
            <v>2.6412228790196619</v>
          </cell>
          <cell r="P118">
            <v>0</v>
          </cell>
          <cell r="Q118">
            <v>2.2799999999999998</v>
          </cell>
          <cell r="R118">
            <v>0</v>
          </cell>
          <cell r="S118">
            <v>1.2210000000000001</v>
          </cell>
          <cell r="T118">
            <v>12.190052211349842</v>
          </cell>
          <cell r="U118">
            <v>2.5005637034250499</v>
          </cell>
          <cell r="V118">
            <v>8.4150000000000009</v>
          </cell>
          <cell r="W118">
            <v>6.5269891847950703</v>
          </cell>
          <cell r="X118">
            <v>6.5680000000000005</v>
          </cell>
          <cell r="Y118">
            <v>6.2500000000000014E-2</v>
          </cell>
          <cell r="Z118">
            <v>2.0222323404840354</v>
          </cell>
          <cell r="AA118">
            <v>14.000009627400399</v>
          </cell>
          <cell r="AB118">
            <v>1.4481382220550301</v>
          </cell>
          <cell r="AC118">
            <v>11.518903850960157</v>
          </cell>
          <cell r="AD118">
            <v>1.8014694027471478</v>
          </cell>
          <cell r="AE118">
            <v>1.3285</v>
          </cell>
          <cell r="AF118">
            <v>3.9236333180270559</v>
          </cell>
          <cell r="AG118">
            <v>0.94822287901966174</v>
          </cell>
          <cell r="AH118">
            <v>0</v>
          </cell>
          <cell r="AJ118">
            <v>156.03632048248457</v>
          </cell>
          <cell r="AK118">
            <v>5.0334296929833728</v>
          </cell>
          <cell r="AL118">
            <v>81.561105742221145</v>
          </cell>
          <cell r="AM118">
            <v>74.475214740263453</v>
          </cell>
        </row>
        <row r="119">
          <cell r="C119" t="str">
            <v>Mei</v>
          </cell>
          <cell r="D119">
            <v>0.10866863705898537</v>
          </cell>
          <cell r="E119">
            <v>4.5000000000000005E-3</v>
          </cell>
          <cell r="F119">
            <v>0</v>
          </cell>
          <cell r="G119">
            <v>0</v>
          </cell>
          <cell r="H119">
            <v>1.9970150423626254</v>
          </cell>
          <cell r="I119">
            <v>0</v>
          </cell>
          <cell r="J119">
            <v>0</v>
          </cell>
          <cell r="K119">
            <v>1.5289999999999999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5.7229999999999999</v>
          </cell>
          <cell r="S119">
            <v>5.689728790196618</v>
          </cell>
          <cell r="T119">
            <v>13.249201248609802</v>
          </cell>
          <cell r="U119">
            <v>2.51313822205503</v>
          </cell>
          <cell r="V119">
            <v>4.9950000000000001</v>
          </cell>
          <cell r="W119">
            <v>0</v>
          </cell>
          <cell r="X119">
            <v>5.0611165916451704</v>
          </cell>
          <cell r="Y119">
            <v>0</v>
          </cell>
          <cell r="Z119">
            <v>0</v>
          </cell>
          <cell r="AA119">
            <v>1.8000000000000002E-2</v>
          </cell>
          <cell r="AB119">
            <v>3.6222879019661793E-2</v>
          </cell>
          <cell r="AC119">
            <v>0</v>
          </cell>
          <cell r="AD119">
            <v>8.7500000000000008E-2</v>
          </cell>
          <cell r="AE119">
            <v>0.32150000000000006</v>
          </cell>
          <cell r="AF119">
            <v>9.0000000000000011E-3</v>
          </cell>
          <cell r="AG119">
            <v>9.8500000000000004E-2</v>
          </cell>
          <cell r="AH119">
            <v>0</v>
          </cell>
          <cell r="AJ119">
            <v>41.441091410947898</v>
          </cell>
          <cell r="AK119">
            <v>1.3368094003531581</v>
          </cell>
          <cell r="AL119">
            <v>9.3621836794216104</v>
          </cell>
          <cell r="AM119">
            <v>32.078907731526279</v>
          </cell>
        </row>
        <row r="120">
          <cell r="C120" t="str">
            <v>Juni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3.7179999999999995</v>
          </cell>
          <cell r="P120">
            <v>4.1469999999999994</v>
          </cell>
          <cell r="Q120">
            <v>0</v>
          </cell>
          <cell r="R120">
            <v>0</v>
          </cell>
          <cell r="S120">
            <v>8.7500000000000008E-2</v>
          </cell>
          <cell r="T120">
            <v>0</v>
          </cell>
          <cell r="U120">
            <v>0</v>
          </cell>
          <cell r="V120">
            <v>0</v>
          </cell>
          <cell r="W120">
            <v>1.7159999999999997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0.76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10.428499999999998</v>
          </cell>
          <cell r="AK120">
            <v>0.33640322580645154</v>
          </cell>
          <cell r="AL120">
            <v>7.8649999999999984</v>
          </cell>
          <cell r="AM120">
            <v>2.5634999999999994</v>
          </cell>
        </row>
        <row r="121">
          <cell r="C121" t="str">
            <v xml:space="preserve">Juli </v>
          </cell>
          <cell r="D121">
            <v>0</v>
          </cell>
          <cell r="E121">
            <v>9.8620000000000001</v>
          </cell>
          <cell r="F121">
            <v>3.0309999999999997</v>
          </cell>
          <cell r="G121">
            <v>9.7970000000000006</v>
          </cell>
          <cell r="H121">
            <v>0.60000000000000009</v>
          </cell>
          <cell r="I121">
            <v>0.35000000000000003</v>
          </cell>
          <cell r="J121">
            <v>7.5000000000000011E-2</v>
          </cell>
          <cell r="K121">
            <v>1.52</v>
          </cell>
          <cell r="L121">
            <v>0</v>
          </cell>
          <cell r="M121">
            <v>3.903</v>
          </cell>
          <cell r="N121">
            <v>3.738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13.545</v>
          </cell>
          <cell r="X121">
            <v>0.16250000000000001</v>
          </cell>
          <cell r="Y121">
            <v>4.3650000000000002</v>
          </cell>
          <cell r="Z121">
            <v>3.0425000000000004</v>
          </cell>
          <cell r="AA121">
            <v>3.6000000000000004E-2</v>
          </cell>
          <cell r="AB121">
            <v>0</v>
          </cell>
          <cell r="AC121">
            <v>0</v>
          </cell>
          <cell r="AD121">
            <v>0.51250000000000007</v>
          </cell>
          <cell r="AE121">
            <v>34.658000000000001</v>
          </cell>
          <cell r="AF121">
            <v>1.1125</v>
          </cell>
          <cell r="AG121">
            <v>0.17500000000000002</v>
          </cell>
          <cell r="AH121">
            <v>0</v>
          </cell>
          <cell r="AJ121">
            <v>90.485000000000014</v>
          </cell>
          <cell r="AK121">
            <v>2.918870967741936</v>
          </cell>
          <cell r="AL121">
            <v>32.876000000000005</v>
          </cell>
          <cell r="AM121">
            <v>57.608999999999995</v>
          </cell>
        </row>
        <row r="122">
          <cell r="C122" t="str">
            <v>Agst</v>
          </cell>
          <cell r="D122">
            <v>0</v>
          </cell>
          <cell r="E122">
            <v>0</v>
          </cell>
          <cell r="F122">
            <v>0</v>
          </cell>
          <cell r="G122">
            <v>5.000000000000001E-2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8.3859567391802816</v>
          </cell>
          <cell r="P122">
            <v>0</v>
          </cell>
          <cell r="Q122">
            <v>0</v>
          </cell>
          <cell r="R122">
            <v>2.2500000000000006E-2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6.3E-2</v>
          </cell>
          <cell r="AJ122">
            <v>8.5214567391802838</v>
          </cell>
          <cell r="AK122">
            <v>0.27488570126388012</v>
          </cell>
          <cell r="AL122">
            <v>8.4584567391802832</v>
          </cell>
          <cell r="AM122">
            <v>6.3E-2</v>
          </cell>
        </row>
        <row r="123">
          <cell r="C123" t="str">
            <v>Sept</v>
          </cell>
          <cell r="D123">
            <v>0</v>
          </cell>
          <cell r="E123">
            <v>1.35E-2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4.5000000000000005E-3</v>
          </cell>
          <cell r="K123">
            <v>9.0000000000000011E-3</v>
          </cell>
          <cell r="L123">
            <v>0</v>
          </cell>
          <cell r="M123">
            <v>9.0000000000000011E-3</v>
          </cell>
          <cell r="N123">
            <v>1.35E-2</v>
          </cell>
          <cell r="O123">
            <v>0</v>
          </cell>
          <cell r="P123">
            <v>0</v>
          </cell>
          <cell r="Q123">
            <v>0</v>
          </cell>
          <cell r="R123">
            <v>0.13950000000000004</v>
          </cell>
          <cell r="S123">
            <v>0</v>
          </cell>
          <cell r="T123">
            <v>2.7E-2</v>
          </cell>
          <cell r="U123">
            <v>4.5000000000000005E-3</v>
          </cell>
          <cell r="V123">
            <v>2.5000000000000005E-2</v>
          </cell>
          <cell r="W123">
            <v>0</v>
          </cell>
          <cell r="X123">
            <v>5.19</v>
          </cell>
          <cell r="Y123">
            <v>8.3475000000000001</v>
          </cell>
          <cell r="Z123">
            <v>10.702</v>
          </cell>
          <cell r="AA123">
            <v>5.4215</v>
          </cell>
          <cell r="AB123">
            <v>0.35500000000000004</v>
          </cell>
          <cell r="AC123">
            <v>0.67500000000000004</v>
          </cell>
          <cell r="AD123">
            <v>9.0000000000000011E-3</v>
          </cell>
          <cell r="AE123">
            <v>0.70000000000000007</v>
          </cell>
          <cell r="AF123">
            <v>0.13949999999999999</v>
          </cell>
          <cell r="AG123">
            <v>0</v>
          </cell>
          <cell r="AH123">
            <v>0</v>
          </cell>
          <cell r="AJ123">
            <v>31.785000000000004</v>
          </cell>
          <cell r="AK123">
            <v>1.0253225806451614</v>
          </cell>
          <cell r="AL123">
            <v>0.18900000000000006</v>
          </cell>
          <cell r="AM123">
            <v>31.596000000000004</v>
          </cell>
        </row>
        <row r="124">
          <cell r="C124" t="str">
            <v>Okt</v>
          </cell>
          <cell r="D124">
            <v>3.8850000000000002</v>
          </cell>
          <cell r="E124">
            <v>0</v>
          </cell>
          <cell r="F124">
            <v>1.35E-2</v>
          </cell>
          <cell r="G124">
            <v>4.9500000000000009E-2</v>
          </cell>
          <cell r="H124">
            <v>4.8289999999999997</v>
          </cell>
          <cell r="I124">
            <v>13.602</v>
          </cell>
          <cell r="J124">
            <v>2.3535000000000004</v>
          </cell>
          <cell r="K124">
            <v>1.698</v>
          </cell>
          <cell r="L124">
            <v>2.9779999999999998</v>
          </cell>
          <cell r="M124">
            <v>0.2155</v>
          </cell>
          <cell r="N124">
            <v>0</v>
          </cell>
          <cell r="O124">
            <v>1.2500000000000002E-2</v>
          </cell>
          <cell r="P124">
            <v>5.3085000000000004</v>
          </cell>
          <cell r="Q124">
            <v>3.4699999999999998</v>
          </cell>
          <cell r="R124">
            <v>1.8620000000000003</v>
          </cell>
          <cell r="S124">
            <v>2.3655000000000004</v>
          </cell>
          <cell r="T124">
            <v>4.5000000000000005E-3</v>
          </cell>
          <cell r="U124">
            <v>0.51250000000000007</v>
          </cell>
          <cell r="V124">
            <v>0</v>
          </cell>
          <cell r="W124">
            <v>0</v>
          </cell>
          <cell r="X124">
            <v>0</v>
          </cell>
          <cell r="Y124">
            <v>2.6115000000000004</v>
          </cell>
          <cell r="Z124">
            <v>1.5</v>
          </cell>
          <cell r="AA124">
            <v>1.3680000000000001</v>
          </cell>
          <cell r="AB124">
            <v>4.7219999999999995</v>
          </cell>
          <cell r="AC124">
            <v>4.5000000000000005E-3</v>
          </cell>
          <cell r="AD124">
            <v>9.3525000000000009</v>
          </cell>
          <cell r="AE124">
            <v>9.8160000000000007</v>
          </cell>
          <cell r="AF124">
            <v>7.2145000000000001</v>
          </cell>
          <cell r="AG124">
            <v>14.102500000000001</v>
          </cell>
          <cell r="AH124">
            <v>3.7429999999999999</v>
          </cell>
          <cell r="AJ124">
            <v>97.594000000000008</v>
          </cell>
          <cell r="AK124">
            <v>3.1481935483870971</v>
          </cell>
          <cell r="AL124">
            <v>40.277000000000001</v>
          </cell>
          <cell r="AM124">
            <v>57.317000000000007</v>
          </cell>
        </row>
        <row r="125">
          <cell r="C125" t="str">
            <v>Nop</v>
          </cell>
          <cell r="D125">
            <v>20.172999999999995</v>
          </cell>
          <cell r="E125">
            <v>13.211000000000002</v>
          </cell>
          <cell r="F125">
            <v>0.27500000000000008</v>
          </cell>
          <cell r="G125">
            <v>2.3199999999999998</v>
          </cell>
          <cell r="H125">
            <v>3.7070000000000003</v>
          </cell>
          <cell r="I125">
            <v>3.7290000000000001</v>
          </cell>
          <cell r="J125">
            <v>15.768000000000001</v>
          </cell>
          <cell r="K125">
            <v>2.7300000000000004</v>
          </cell>
          <cell r="L125">
            <v>0</v>
          </cell>
          <cell r="M125">
            <v>0.12500000000000003</v>
          </cell>
          <cell r="N125">
            <v>0.21250000000000002</v>
          </cell>
          <cell r="O125">
            <v>0</v>
          </cell>
          <cell r="P125">
            <v>4.1040000000000001</v>
          </cell>
          <cell r="Q125">
            <v>8.9640000000000022</v>
          </cell>
          <cell r="R125">
            <v>11.452000000000002</v>
          </cell>
          <cell r="S125">
            <v>3.9975000000000001</v>
          </cell>
          <cell r="T125">
            <v>8.2430000000000003</v>
          </cell>
          <cell r="U125">
            <v>11.326000000000001</v>
          </cell>
          <cell r="V125">
            <v>18.020000000000003</v>
          </cell>
          <cell r="W125">
            <v>27.856999999999999</v>
          </cell>
          <cell r="X125">
            <v>29.369</v>
          </cell>
          <cell r="Y125">
            <v>27.244999999999997</v>
          </cell>
          <cell r="Z125">
            <v>6.6559999999999997</v>
          </cell>
          <cell r="AA125">
            <v>7.9350000000000005</v>
          </cell>
          <cell r="AB125">
            <v>4.8</v>
          </cell>
          <cell r="AC125">
            <v>3.0549999999999997</v>
          </cell>
          <cell r="AD125">
            <v>0.47</v>
          </cell>
          <cell r="AE125">
            <v>0</v>
          </cell>
          <cell r="AF125">
            <v>7.9110000000000005</v>
          </cell>
          <cell r="AG125">
            <v>14.017499999999998</v>
          </cell>
          <cell r="AH125">
            <v>0</v>
          </cell>
          <cell r="AJ125">
            <v>257.67250000000001</v>
          </cell>
          <cell r="AK125">
            <v>8.3120161290322585</v>
          </cell>
          <cell r="AL125">
            <v>86.770499999999998</v>
          </cell>
          <cell r="AM125">
            <v>170.90200000000004</v>
          </cell>
        </row>
        <row r="126">
          <cell r="C126" t="str">
            <v>Des</v>
          </cell>
          <cell r="D126">
            <v>1.8159999999999998</v>
          </cell>
          <cell r="E126">
            <v>21.3825</v>
          </cell>
          <cell r="F126">
            <v>3.6919999999999997</v>
          </cell>
          <cell r="G126">
            <v>6.75</v>
          </cell>
          <cell r="H126">
            <v>1.9369999999999996</v>
          </cell>
          <cell r="I126">
            <v>2.8660000000000001</v>
          </cell>
          <cell r="J126">
            <v>0.44400000000000001</v>
          </cell>
          <cell r="K126">
            <v>0.222</v>
          </cell>
          <cell r="L126">
            <v>9.0089999999999986</v>
          </cell>
          <cell r="M126">
            <v>0.77899999999999991</v>
          </cell>
          <cell r="N126">
            <v>0</v>
          </cell>
          <cell r="O126">
            <v>1.1100000000000001</v>
          </cell>
          <cell r="P126">
            <v>0</v>
          </cell>
          <cell r="Q126">
            <v>2.7359999999999998</v>
          </cell>
          <cell r="R126">
            <v>7.1589999999999998</v>
          </cell>
          <cell r="S126">
            <v>0.13750000000000004</v>
          </cell>
          <cell r="T126">
            <v>0</v>
          </cell>
          <cell r="U126">
            <v>1.7</v>
          </cell>
          <cell r="V126">
            <v>5.8629999999999995</v>
          </cell>
          <cell r="W126">
            <v>10.470999999999998</v>
          </cell>
          <cell r="X126">
            <v>22.765999999999998</v>
          </cell>
          <cell r="Y126">
            <v>16.418999999999997</v>
          </cell>
          <cell r="Z126">
            <v>11.375999999999998</v>
          </cell>
          <cell r="AA126">
            <v>3.2410000000000005</v>
          </cell>
          <cell r="AB126">
            <v>0.50600000000000001</v>
          </cell>
          <cell r="AC126">
            <v>1.198</v>
          </cell>
          <cell r="AD126">
            <v>4.2924999999999986</v>
          </cell>
          <cell r="AE126">
            <v>0.4985</v>
          </cell>
          <cell r="AF126">
            <v>0</v>
          </cell>
          <cell r="AG126">
            <v>5.3904999999999994</v>
          </cell>
          <cell r="AH126">
            <v>1.2210000000000001</v>
          </cell>
          <cell r="AI126">
            <v>34.658000000000001</v>
          </cell>
          <cell r="AJ126">
            <v>144.98250000000002</v>
          </cell>
          <cell r="AK126">
            <v>4.6768548387096782</v>
          </cell>
          <cell r="AL126">
            <v>59.902500000000003</v>
          </cell>
          <cell r="AM126">
            <v>85.08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d-tabel Cs dan G"/>
      <sheetName val="T. Cs Log P III"/>
    </sheetNames>
    <sheetDataSet>
      <sheetData sheetId="0" refreshError="1">
        <row r="10">
          <cell r="C10">
            <v>-0.2</v>
          </cell>
          <cell r="D10">
            <v>-2.472</v>
          </cell>
          <cell r="E10">
            <v>-1.7</v>
          </cell>
          <cell r="F10">
            <v>-1.3009999999999999</v>
          </cell>
          <cell r="G10">
            <v>-0.83</v>
          </cell>
          <cell r="H10">
            <v>3.3000000000000002E-2</v>
          </cell>
          <cell r="I10">
            <v>0.85</v>
          </cell>
          <cell r="J10">
            <v>1.258</v>
          </cell>
        </row>
        <row r="11">
          <cell r="C11">
            <v>-0.3</v>
          </cell>
          <cell r="D11">
            <v>-2.544</v>
          </cell>
          <cell r="E11">
            <v>-1.726</v>
          </cell>
          <cell r="F11">
            <v>-1.3089999999999999</v>
          </cell>
          <cell r="G11">
            <v>-0.82399999999999995</v>
          </cell>
          <cell r="H11">
            <v>0.05</v>
          </cell>
          <cell r="I11">
            <v>0.85299999999999998</v>
          </cell>
          <cell r="J11">
            <v>1.2450000000000001</v>
          </cell>
        </row>
        <row r="12">
          <cell r="C12">
            <v>-0.4</v>
          </cell>
          <cell r="D12">
            <v>-2.6150000000000002</v>
          </cell>
          <cell r="E12">
            <v>-1.75</v>
          </cell>
          <cell r="F12">
            <v>-1.3169999999999999</v>
          </cell>
          <cell r="G12">
            <v>-0.81599999999999995</v>
          </cell>
          <cell r="H12">
            <v>6.6000000000000003E-2</v>
          </cell>
          <cell r="I12">
            <v>0.85499999999999998</v>
          </cell>
          <cell r="J12">
            <v>1.2310000000000001</v>
          </cell>
        </row>
        <row r="13">
          <cell r="C13">
            <v>-0.5</v>
          </cell>
          <cell r="D13">
            <v>-2.6059999999999999</v>
          </cell>
          <cell r="E13">
            <v>-1.774</v>
          </cell>
          <cell r="F13">
            <v>-1.323</v>
          </cell>
          <cell r="G13">
            <v>-0.80800000000000005</v>
          </cell>
          <cell r="H13">
            <v>8.3000000000000004E-2</v>
          </cell>
          <cell r="I13">
            <v>0.85599999999999998</v>
          </cell>
          <cell r="J13">
            <v>1.216</v>
          </cell>
        </row>
        <row r="14">
          <cell r="C14">
            <v>-0.6</v>
          </cell>
          <cell r="D14">
            <v>-2.7549999999999999</v>
          </cell>
          <cell r="E14">
            <v>-1.7969999999999999</v>
          </cell>
          <cell r="F14">
            <v>-1.32</v>
          </cell>
          <cell r="G14">
            <v>-0.88</v>
          </cell>
          <cell r="H14">
            <v>9.9000000000000005E-2</v>
          </cell>
          <cell r="I14">
            <v>0.85699999999999998</v>
          </cell>
          <cell r="J14">
            <v>1.2</v>
          </cell>
        </row>
        <row r="15">
          <cell r="C15">
            <v>-0.7</v>
          </cell>
          <cell r="D15">
            <v>-2.8239999999999998</v>
          </cell>
          <cell r="E15">
            <v>-1.0189999999999999</v>
          </cell>
          <cell r="F15">
            <v>-1.333</v>
          </cell>
          <cell r="G15">
            <v>-0.79</v>
          </cell>
          <cell r="H15">
            <v>0.11600000000000001</v>
          </cell>
          <cell r="I15">
            <v>0.85699999999999998</v>
          </cell>
          <cell r="J15">
            <v>1.1830000000000001</v>
          </cell>
        </row>
        <row r="16">
          <cell r="C16">
            <v>-0.8</v>
          </cell>
          <cell r="D16">
            <v>-2.0209999999999999</v>
          </cell>
          <cell r="E16">
            <v>-1.0389999999999999</v>
          </cell>
          <cell r="F16">
            <v>-1.3360000000000001</v>
          </cell>
          <cell r="G16">
            <v>-0.78</v>
          </cell>
          <cell r="H16">
            <v>0.13200000000000001</v>
          </cell>
          <cell r="I16">
            <v>0.85599999999999998</v>
          </cell>
          <cell r="J16">
            <v>1.1659999999999999</v>
          </cell>
        </row>
        <row r="17">
          <cell r="C17">
            <v>-0.9</v>
          </cell>
          <cell r="D17">
            <v>-2.0569999999999999</v>
          </cell>
          <cell r="E17">
            <v>-1.05</v>
          </cell>
          <cell r="F17">
            <v>-1.339</v>
          </cell>
          <cell r="G17">
            <v>-0.76900000000000002</v>
          </cell>
          <cell r="H17">
            <v>0.14000000000000001</v>
          </cell>
          <cell r="I17">
            <v>0.85399999999999998</v>
          </cell>
          <cell r="J17">
            <v>1.147</v>
          </cell>
        </row>
        <row r="18">
          <cell r="C18">
            <v>-1</v>
          </cell>
          <cell r="D18">
            <v>-3.0219999999999998</v>
          </cell>
          <cell r="E18">
            <v>-1.077</v>
          </cell>
          <cell r="F18">
            <v>-1.34</v>
          </cell>
          <cell r="G18">
            <v>-0.75800000000000001</v>
          </cell>
          <cell r="H18">
            <v>0.16400000000000001</v>
          </cell>
          <cell r="I18">
            <v>0.85199999999999998</v>
          </cell>
          <cell r="J18">
            <v>1.17</v>
          </cell>
        </row>
        <row r="20">
          <cell r="B20" t="str">
            <v>G</v>
          </cell>
        </row>
        <row r="21">
          <cell r="C21" t="str">
            <v>Faktor Frekuensi untuk Distribusi Log Pearson Type III</v>
          </cell>
        </row>
        <row r="22">
          <cell r="C22" t="str">
            <v xml:space="preserve">                        Koefisien Asimetri, Cs Positip</v>
          </cell>
        </row>
        <row r="24">
          <cell r="C24" t="str">
            <v>T (th)</v>
          </cell>
          <cell r="D24">
            <v>1.0101</v>
          </cell>
          <cell r="E24">
            <v>1.0526</v>
          </cell>
          <cell r="F24">
            <v>1.1111</v>
          </cell>
          <cell r="G24">
            <v>1.25</v>
          </cell>
          <cell r="H24">
            <v>2</v>
          </cell>
          <cell r="I24">
            <v>5</v>
          </cell>
          <cell r="J24">
            <v>10</v>
          </cell>
        </row>
        <row r="25">
          <cell r="C25" t="str">
            <v>Cs:P(%)</v>
          </cell>
          <cell r="D25">
            <v>99</v>
          </cell>
          <cell r="E25">
            <v>95</v>
          </cell>
          <cell r="F25">
            <v>90</v>
          </cell>
          <cell r="G25">
            <v>80</v>
          </cell>
          <cell r="H25">
            <v>50</v>
          </cell>
          <cell r="I25">
            <v>20</v>
          </cell>
          <cell r="J25">
            <v>10</v>
          </cell>
        </row>
        <row r="27">
          <cell r="C27">
            <v>0</v>
          </cell>
          <cell r="D27">
            <v>-2.3260000000000001</v>
          </cell>
          <cell r="E27">
            <v>-1.645</v>
          </cell>
          <cell r="F27">
            <v>-1.282</v>
          </cell>
          <cell r="G27">
            <v>-0.84199999999999997</v>
          </cell>
          <cell r="H27">
            <v>0</v>
          </cell>
          <cell r="I27">
            <v>0.84199999999999997</v>
          </cell>
          <cell r="J27">
            <v>1.282</v>
          </cell>
        </row>
        <row r="28">
          <cell r="C28">
            <v>0.1</v>
          </cell>
          <cell r="D28">
            <v>-2.2519999999999998</v>
          </cell>
          <cell r="E28">
            <v>-1.6160000000000001</v>
          </cell>
          <cell r="F28">
            <v>-1.27</v>
          </cell>
          <cell r="G28">
            <v>-8.5000000000000006E-2</v>
          </cell>
          <cell r="H28">
            <v>1.7000000000000001E-2</v>
          </cell>
          <cell r="I28">
            <v>0.83599999999999997</v>
          </cell>
          <cell r="J28">
            <v>1.2969999999999999</v>
          </cell>
        </row>
        <row r="29">
          <cell r="C29">
            <v>0.2</v>
          </cell>
          <cell r="D29">
            <v>-2.17</v>
          </cell>
          <cell r="E29">
            <v>-1.538</v>
          </cell>
          <cell r="F29">
            <v>-1.258</v>
          </cell>
          <cell r="G29">
            <v>-0.85</v>
          </cell>
          <cell r="H29">
            <v>3.3000000000000002E-2</v>
          </cell>
          <cell r="I29">
            <v>0.83</v>
          </cell>
          <cell r="J29">
            <v>1.3009999999999999</v>
          </cell>
        </row>
        <row r="30">
          <cell r="C30">
            <v>0.3</v>
          </cell>
          <cell r="D30">
            <v>-2.13</v>
          </cell>
          <cell r="E30">
            <v>-1.5549999999999999</v>
          </cell>
          <cell r="F30">
            <v>-1.2450000000000001</v>
          </cell>
          <cell r="G30">
            <v>-0.85299999999999998</v>
          </cell>
          <cell r="H30">
            <v>0.05</v>
          </cell>
          <cell r="I30">
            <v>0.82399999999999995</v>
          </cell>
          <cell r="J30">
            <v>1.3089999999999999</v>
          </cell>
        </row>
        <row r="31">
          <cell r="C31">
            <v>0.4</v>
          </cell>
          <cell r="D31">
            <v>-2.0289999999999999</v>
          </cell>
          <cell r="E31">
            <v>-1.524</v>
          </cell>
          <cell r="F31">
            <v>-1.2310000000000001</v>
          </cell>
          <cell r="G31">
            <v>-0.85499999999999998</v>
          </cell>
          <cell r="H31">
            <v>6.6000000000000003E-2</v>
          </cell>
          <cell r="I31">
            <v>0.81599999999999995</v>
          </cell>
          <cell r="J31">
            <v>1.3169999999999999</v>
          </cell>
        </row>
        <row r="32">
          <cell r="C32">
            <v>0.5</v>
          </cell>
          <cell r="D32">
            <v>-1.9550000000000001</v>
          </cell>
          <cell r="E32">
            <v>-1.4910000000000001</v>
          </cell>
          <cell r="F32">
            <v>-1.216</v>
          </cell>
          <cell r="G32">
            <v>-0.85599999999999998</v>
          </cell>
          <cell r="H32">
            <v>8.3000000000000004E-2</v>
          </cell>
          <cell r="I32">
            <v>0.80800000000000005</v>
          </cell>
          <cell r="J32">
            <v>1.323</v>
          </cell>
        </row>
        <row r="33">
          <cell r="C33">
            <v>0.6</v>
          </cell>
          <cell r="D33">
            <v>-1.88</v>
          </cell>
          <cell r="E33">
            <v>-1.458</v>
          </cell>
          <cell r="F33">
            <v>-1.2</v>
          </cell>
          <cell r="G33">
            <v>-0.85699999999999998</v>
          </cell>
          <cell r="H33">
            <v>7.9000000000000001E-2</v>
          </cell>
          <cell r="I33">
            <v>0.8</v>
          </cell>
          <cell r="J33">
            <v>1.3280000000000001</v>
          </cell>
        </row>
        <row r="34">
          <cell r="C34">
            <v>0.7</v>
          </cell>
          <cell r="D34">
            <v>-1.806</v>
          </cell>
          <cell r="E34">
            <v>-1.423</v>
          </cell>
          <cell r="F34">
            <v>-1.1830000000000001</v>
          </cell>
          <cell r="G34">
            <v>-0.85699999999999998</v>
          </cell>
          <cell r="H34">
            <v>0.11600000000000001</v>
          </cell>
          <cell r="I34">
            <v>0.79</v>
          </cell>
          <cell r="J34">
            <v>1.333</v>
          </cell>
        </row>
        <row r="35">
          <cell r="C35">
            <v>0.8</v>
          </cell>
          <cell r="D35">
            <v>-1.7330000000000001</v>
          </cell>
          <cell r="E35">
            <v>-1.3879999999999999</v>
          </cell>
          <cell r="F35">
            <v>-1.1659999999999999</v>
          </cell>
          <cell r="G35">
            <v>-0.85599999999999998</v>
          </cell>
          <cell r="H35">
            <v>0.13200000000000001</v>
          </cell>
          <cell r="I35">
            <v>0.78</v>
          </cell>
          <cell r="J35">
            <v>1.3360000000000001</v>
          </cell>
        </row>
        <row r="36">
          <cell r="C36">
            <v>0.9</v>
          </cell>
          <cell r="D36">
            <v>-1.66</v>
          </cell>
          <cell r="E36">
            <v>-1.353</v>
          </cell>
          <cell r="F36">
            <v>-1.147</v>
          </cell>
          <cell r="G36">
            <v>-0.85399999999999998</v>
          </cell>
          <cell r="H36">
            <v>0.14799999999999999</v>
          </cell>
          <cell r="I36">
            <v>0.76900000000000002</v>
          </cell>
          <cell r="J36">
            <v>1.339</v>
          </cell>
        </row>
        <row r="37">
          <cell r="C37">
            <v>1</v>
          </cell>
          <cell r="D37">
            <v>-1.5880000000000001</v>
          </cell>
          <cell r="E37">
            <v>-1.3169999999999999</v>
          </cell>
          <cell r="F37">
            <v>-1.1279999999999999</v>
          </cell>
          <cell r="G37">
            <v>-0.85199999999999998</v>
          </cell>
          <cell r="H37">
            <v>0.16400000000000001</v>
          </cell>
          <cell r="I37">
            <v>0.75800000000000001</v>
          </cell>
          <cell r="J37">
            <v>1.34</v>
          </cell>
        </row>
        <row r="38">
          <cell r="C38">
            <v>1.1000000000000001</v>
          </cell>
          <cell r="D38">
            <v>-1.518</v>
          </cell>
          <cell r="E38">
            <v>-1.28</v>
          </cell>
          <cell r="F38">
            <v>-1.107</v>
          </cell>
          <cell r="G38">
            <v>-1.7999999999999999E-2</v>
          </cell>
          <cell r="H38">
            <v>0.18</v>
          </cell>
          <cell r="I38">
            <v>0.745</v>
          </cell>
          <cell r="J38">
            <v>1.341</v>
          </cell>
        </row>
        <row r="39">
          <cell r="C39" t="str">
            <v>Sumber :  CD Soemarto, Hidrologi Teknik</v>
          </cell>
        </row>
        <row r="43">
          <cell r="C43">
            <v>-1.5713644987565323E-2</v>
          </cell>
          <cell r="D43">
            <v>-2.3376280972907981</v>
          </cell>
          <cell r="E43">
            <v>-1.6493998205965186</v>
          </cell>
          <cell r="F43">
            <v>-1.2161422804888087</v>
          </cell>
          <cell r="G43">
            <v>-0.76248895636291936</v>
          </cell>
          <cell r="H43">
            <v>2.6713196478861064E-3</v>
          </cell>
          <cell r="I43">
            <v>0.84262854579950264</v>
          </cell>
          <cell r="J43">
            <v>1.2801143626014924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cqs"/>
      <sheetName val="tabel_cqs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/>
      <sheetData sheetId="1"/>
      <sheetData sheetId="2"/>
      <sheetData sheetId="3"/>
      <sheetData sheetId="4"/>
      <sheetData sheetId="5">
        <row r="25">
          <cell r="M25" t="str">
            <v>Jumlah Data</v>
          </cell>
          <cell r="N25" t="str">
            <v>Yn</v>
          </cell>
          <cell r="O25" t="str">
            <v>Sn</v>
          </cell>
        </row>
        <row r="26">
          <cell r="M26">
            <v>8</v>
          </cell>
          <cell r="N26">
            <v>0.48430000000000001</v>
          </cell>
          <cell r="O26">
            <v>0.90429999999999999</v>
          </cell>
        </row>
        <row r="27">
          <cell r="M27">
            <v>9</v>
          </cell>
          <cell r="N27">
            <v>0.49020000000000002</v>
          </cell>
          <cell r="O27">
            <v>0.92879999999999996</v>
          </cell>
        </row>
        <row r="28">
          <cell r="M28">
            <v>10</v>
          </cell>
          <cell r="N28">
            <v>0.49519999999999997</v>
          </cell>
          <cell r="O28">
            <v>0.94969999999999999</v>
          </cell>
        </row>
        <row r="29">
          <cell r="M29">
            <v>11</v>
          </cell>
          <cell r="N29">
            <v>0.49959999999999999</v>
          </cell>
          <cell r="O29">
            <v>0.96760000000000002</v>
          </cell>
        </row>
        <row r="30">
          <cell r="M30">
            <v>12</v>
          </cell>
          <cell r="N30">
            <v>0.50349999999999995</v>
          </cell>
          <cell r="O30">
            <v>0.98329999999999995</v>
          </cell>
        </row>
        <row r="31">
          <cell r="M31">
            <v>13</v>
          </cell>
          <cell r="N31">
            <v>0.50700000000000001</v>
          </cell>
          <cell r="O31">
            <v>0.99719999999999998</v>
          </cell>
        </row>
        <row r="32">
          <cell r="M32">
            <v>14</v>
          </cell>
          <cell r="N32">
            <v>0.51</v>
          </cell>
          <cell r="O32">
            <v>1.0098</v>
          </cell>
        </row>
        <row r="33">
          <cell r="M33">
            <v>15</v>
          </cell>
          <cell r="N33">
            <v>0.51280000000000003</v>
          </cell>
          <cell r="O33">
            <v>1.0206</v>
          </cell>
        </row>
        <row r="34">
          <cell r="M34">
            <v>16</v>
          </cell>
          <cell r="N34">
            <v>0.51570000000000005</v>
          </cell>
          <cell r="O34">
            <v>1.0316000000000001</v>
          </cell>
        </row>
        <row r="35">
          <cell r="M35">
            <v>17</v>
          </cell>
          <cell r="N35">
            <v>0.5181</v>
          </cell>
          <cell r="O35">
            <v>1.0410999999999999</v>
          </cell>
        </row>
        <row r="36">
          <cell r="M36">
            <v>18</v>
          </cell>
          <cell r="N36">
            <v>0.5202</v>
          </cell>
          <cell r="O36">
            <v>1.0492999999999999</v>
          </cell>
        </row>
        <row r="37">
          <cell r="M37">
            <v>19</v>
          </cell>
          <cell r="N37">
            <v>0.52200000000000002</v>
          </cell>
          <cell r="O37">
            <v>1.0566</v>
          </cell>
        </row>
        <row r="38">
          <cell r="M38">
            <v>20</v>
          </cell>
          <cell r="N38">
            <v>0.52359999999999995</v>
          </cell>
          <cell r="O38">
            <v>1.0629</v>
          </cell>
        </row>
        <row r="39">
          <cell r="M39">
            <v>21</v>
          </cell>
          <cell r="N39">
            <v>0.5252</v>
          </cell>
          <cell r="O39">
            <v>1.0696000000000001</v>
          </cell>
        </row>
        <row r="40">
          <cell r="M40">
            <v>22</v>
          </cell>
          <cell r="N40">
            <v>0.52680000000000005</v>
          </cell>
          <cell r="O40">
            <v>1.0753999999999999</v>
          </cell>
        </row>
        <row r="41">
          <cell r="M41">
            <v>23</v>
          </cell>
          <cell r="N41">
            <v>0.52829999999999999</v>
          </cell>
          <cell r="O41">
            <v>1.0810999999999999</v>
          </cell>
        </row>
        <row r="42">
          <cell r="M42">
            <v>24</v>
          </cell>
          <cell r="N42">
            <v>0.52959999999999996</v>
          </cell>
          <cell r="O42">
            <v>1.0864</v>
          </cell>
        </row>
        <row r="43">
          <cell r="M43">
            <v>25</v>
          </cell>
          <cell r="N43">
            <v>0.53090000000000004</v>
          </cell>
          <cell r="O43">
            <v>1.0913999999999999</v>
          </cell>
        </row>
        <row r="44">
          <cell r="M44">
            <v>26</v>
          </cell>
          <cell r="N44">
            <v>0.53200000000000003</v>
          </cell>
          <cell r="O44">
            <v>1.0961000000000001</v>
          </cell>
        </row>
        <row r="45">
          <cell r="M45">
            <v>27</v>
          </cell>
          <cell r="N45">
            <v>0.53320000000000001</v>
          </cell>
          <cell r="O45">
            <v>1.1004</v>
          </cell>
        </row>
        <row r="46">
          <cell r="M46">
            <v>28</v>
          </cell>
          <cell r="N46">
            <v>0.5343</v>
          </cell>
          <cell r="O46">
            <v>1.1047</v>
          </cell>
        </row>
        <row r="47">
          <cell r="M47">
            <v>29</v>
          </cell>
          <cell r="N47">
            <v>0.5353</v>
          </cell>
          <cell r="O47">
            <v>1.1086</v>
          </cell>
        </row>
        <row r="48">
          <cell r="M48">
            <v>30</v>
          </cell>
          <cell r="N48">
            <v>0.53620000000000001</v>
          </cell>
          <cell r="O48">
            <v>1.1124000000000001</v>
          </cell>
        </row>
        <row r="49">
          <cell r="M49">
            <v>31</v>
          </cell>
          <cell r="N49">
            <v>0.53710000000000002</v>
          </cell>
          <cell r="O49">
            <v>1.1158999999999999</v>
          </cell>
        </row>
        <row r="50">
          <cell r="M50">
            <v>32</v>
          </cell>
          <cell r="N50">
            <v>0.53800000000000003</v>
          </cell>
          <cell r="O50">
            <v>1.1193</v>
          </cell>
        </row>
        <row r="51">
          <cell r="M51">
            <v>33</v>
          </cell>
          <cell r="N51">
            <v>0.53879999999999995</v>
          </cell>
          <cell r="O51">
            <v>1.1226</v>
          </cell>
        </row>
        <row r="52">
          <cell r="M52">
            <v>34</v>
          </cell>
          <cell r="N52">
            <v>0.83960000000000001</v>
          </cell>
          <cell r="O52">
            <v>1.1254999999999999</v>
          </cell>
        </row>
        <row r="53">
          <cell r="M53">
            <v>35</v>
          </cell>
          <cell r="N53">
            <v>0.5403</v>
          </cell>
          <cell r="O53">
            <v>1.1285000000000001</v>
          </cell>
        </row>
        <row r="54">
          <cell r="M54">
            <v>36</v>
          </cell>
          <cell r="N54">
            <v>0.54100000000000004</v>
          </cell>
          <cell r="O54">
            <v>1.1313</v>
          </cell>
        </row>
        <row r="55">
          <cell r="M55">
            <v>37</v>
          </cell>
          <cell r="N55">
            <v>0.54179999999999995</v>
          </cell>
          <cell r="O55">
            <v>1.1338999999999999</v>
          </cell>
        </row>
        <row r="56">
          <cell r="M56">
            <v>38</v>
          </cell>
          <cell r="N56">
            <v>0.54239999999999999</v>
          </cell>
          <cell r="O56">
            <v>1.1363000000000001</v>
          </cell>
        </row>
        <row r="57">
          <cell r="M57">
            <v>39</v>
          </cell>
          <cell r="N57">
            <v>0.54300000000000004</v>
          </cell>
          <cell r="O57">
            <v>1.1388</v>
          </cell>
        </row>
        <row r="58">
          <cell r="M58">
            <v>40</v>
          </cell>
          <cell r="N58">
            <v>0.54359999999999997</v>
          </cell>
          <cell r="O58">
            <v>1.1413</v>
          </cell>
        </row>
        <row r="59">
          <cell r="M59">
            <v>41</v>
          </cell>
          <cell r="N59">
            <v>0.54420000000000002</v>
          </cell>
          <cell r="O59">
            <v>1.1435999999999999</v>
          </cell>
        </row>
        <row r="60">
          <cell r="M60">
            <v>42</v>
          </cell>
          <cell r="N60">
            <v>0.54479999999999995</v>
          </cell>
          <cell r="O60">
            <v>1.1457999999999999</v>
          </cell>
        </row>
        <row r="61">
          <cell r="M61">
            <v>43</v>
          </cell>
          <cell r="N61">
            <v>0.54530000000000001</v>
          </cell>
          <cell r="O61">
            <v>1.1479999999999999</v>
          </cell>
        </row>
        <row r="62">
          <cell r="M62">
            <v>44</v>
          </cell>
          <cell r="N62">
            <v>0.52580000000000005</v>
          </cell>
          <cell r="O62">
            <v>1.149</v>
          </cell>
        </row>
        <row r="63">
          <cell r="M63">
            <v>45</v>
          </cell>
          <cell r="N63">
            <v>0.54630000000000001</v>
          </cell>
          <cell r="O63">
            <v>1.1517999999999999</v>
          </cell>
        </row>
        <row r="64">
          <cell r="M64">
            <v>46</v>
          </cell>
          <cell r="N64">
            <v>0.54679999999999995</v>
          </cell>
          <cell r="O64">
            <v>1.1537999999999999</v>
          </cell>
        </row>
        <row r="65">
          <cell r="M65">
            <v>47</v>
          </cell>
          <cell r="N65">
            <v>0.54730000000000001</v>
          </cell>
          <cell r="O65">
            <v>1.1556999999999999</v>
          </cell>
        </row>
        <row r="66">
          <cell r="M66">
            <v>48</v>
          </cell>
          <cell r="N66">
            <v>0.54469999999999996</v>
          </cell>
          <cell r="O66">
            <v>1.1574</v>
          </cell>
        </row>
        <row r="67">
          <cell r="M67">
            <v>49</v>
          </cell>
          <cell r="N67">
            <v>0.54810000000000003</v>
          </cell>
          <cell r="O67">
            <v>1.159</v>
          </cell>
        </row>
        <row r="68">
          <cell r="M68">
            <v>50</v>
          </cell>
          <cell r="N68">
            <v>0.54849999999999999</v>
          </cell>
          <cell r="O68">
            <v>1.1607000000000001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Tabel Smirnov-Kolmogorov"/>
      <sheetName val="rekap"/>
      <sheetName val="Kala U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J7">
            <v>-0.43590923501503015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1994"/>
      <sheetName val="1995"/>
      <sheetName val="1996"/>
      <sheetName val="1998"/>
      <sheetName val="1999"/>
      <sheetName val="2000"/>
      <sheetName val="2001"/>
      <sheetName val="2002"/>
      <sheetName val="2003"/>
      <sheetName val="2004"/>
      <sheetName val="tabel Rmax"/>
      <sheetName val="bulanan"/>
      <sheetName val="Frekuensi"/>
      <sheetName val="print SMADA"/>
      <sheetName val="Frekuensi SMADA"/>
      <sheetName val="FREK"/>
      <sheetName val="G-4.2"/>
      <sheetName val="PMF"/>
      <sheetName val="T-5.5(gumbel)"/>
      <sheetName val="G-4-4"/>
      <sheetName val="G-5.3"/>
      <sheetName val="snyder"/>
      <sheetName val="vol"/>
      <sheetName val="Chart1 (2)"/>
      <sheetName val="hms"/>
      <sheetName val="T-5.6"/>
      <sheetName val="Sheet3"/>
      <sheetName val="Et (2)"/>
      <sheetName val="n"/>
      <sheetName val="T-5.9"/>
      <sheetName val="G-5.12"/>
      <sheetName val=" pake Nakay"/>
      <sheetName val="nrec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/>
      <sheetData sheetId="29">
        <row r="19">
          <cell r="B19">
            <v>1994</v>
          </cell>
          <cell r="I19">
            <v>131.52990307535532</v>
          </cell>
          <cell r="P19">
            <v>7.7512431751155089E-2</v>
          </cell>
        </row>
        <row r="20">
          <cell r="I20">
            <v>119.75598226884345</v>
          </cell>
          <cell r="P20">
            <v>0.15309222104383433</v>
          </cell>
        </row>
        <row r="21">
          <cell r="I21">
            <v>142.17331468545041</v>
          </cell>
          <cell r="P21">
            <v>8.9054549637525224E-2</v>
          </cell>
        </row>
        <row r="22">
          <cell r="I22">
            <v>144.5130808877997</v>
          </cell>
          <cell r="P22">
            <v>7.0979797694025987E-2</v>
          </cell>
        </row>
        <row r="23">
          <cell r="I23">
            <v>134.41963988618866</v>
          </cell>
          <cell r="P23">
            <v>2.2229714422061529E-2</v>
          </cell>
        </row>
        <row r="24">
          <cell r="I24">
            <v>93.506786432019453</v>
          </cell>
          <cell r="P24">
            <v>1.5620079333901901E-2</v>
          </cell>
        </row>
        <row r="25">
          <cell r="I25">
            <v>100.04255192491276</v>
          </cell>
          <cell r="P25">
            <v>1.0279019948761252E-2</v>
          </cell>
        </row>
        <row r="26">
          <cell r="I26">
            <v>114.79829941913528</v>
          </cell>
          <cell r="P26">
            <v>6.9897335651576513E-3</v>
          </cell>
        </row>
        <row r="27">
          <cell r="I27">
            <v>119.17140736550601</v>
          </cell>
          <cell r="P27">
            <v>4.9114527851174426E-3</v>
          </cell>
        </row>
        <row r="28">
          <cell r="I28">
            <v>170.55969497908819</v>
          </cell>
          <cell r="P28">
            <v>1.36602911495019E-2</v>
          </cell>
        </row>
        <row r="29">
          <cell r="I29">
            <v>144.77738331687866</v>
          </cell>
          <cell r="P29">
            <v>4.8742466261865361E-2</v>
          </cell>
        </row>
        <row r="30">
          <cell r="I30">
            <v>142.50491131623363</v>
          </cell>
          <cell r="P30">
            <v>4.1967109367388691E-2</v>
          </cell>
        </row>
        <row r="31">
          <cell r="B31">
            <v>1995</v>
          </cell>
          <cell r="I31">
            <v>131.52990307535532</v>
          </cell>
          <cell r="P31">
            <v>0.12690085771095508</v>
          </cell>
        </row>
        <row r="32">
          <cell r="I32">
            <v>105.74815675477493</v>
          </cell>
          <cell r="P32">
            <v>2.254377731496238E-2</v>
          </cell>
        </row>
        <row r="33">
          <cell r="I33">
            <v>142.17331468545041</v>
          </cell>
          <cell r="P33">
            <v>0.19240158489832843</v>
          </cell>
        </row>
        <row r="34">
          <cell r="I34">
            <v>144.5130808877997</v>
          </cell>
          <cell r="P34">
            <v>6.078733858863028E-2</v>
          </cell>
        </row>
        <row r="35">
          <cell r="I35">
            <v>146.25156960209887</v>
          </cell>
          <cell r="P35">
            <v>2.4274455577263251E-2</v>
          </cell>
        </row>
        <row r="36">
          <cell r="I36">
            <v>121.72471832538447</v>
          </cell>
          <cell r="P36">
            <v>4.0512320124773432E-2</v>
          </cell>
        </row>
        <row r="37">
          <cell r="I37">
            <v>119.705485198782</v>
          </cell>
          <cell r="P37">
            <v>1.3938391701783131E-2</v>
          </cell>
        </row>
        <row r="38">
          <cell r="C38" t="str">
            <v>Aug</v>
          </cell>
          <cell r="D38">
            <v>31</v>
          </cell>
          <cell r="E38">
            <v>0</v>
          </cell>
          <cell r="F38">
            <v>5.666254316460309</v>
          </cell>
          <cell r="I38">
            <v>127.46201579133613</v>
          </cell>
          <cell r="P38">
            <v>9.4781063572125304E-3</v>
          </cell>
        </row>
        <row r="39">
          <cell r="C39" t="str">
            <v>Sep</v>
          </cell>
          <cell r="D39">
            <v>30</v>
          </cell>
          <cell r="E39">
            <v>109.2</v>
          </cell>
          <cell r="F39">
            <v>6.1680496330459613</v>
          </cell>
          <cell r="I39">
            <v>154.76539133423378</v>
          </cell>
          <cell r="P39">
            <v>6.6599494003346709E-3</v>
          </cell>
        </row>
        <row r="40">
          <cell r="C40" t="str">
            <v>Oct</v>
          </cell>
          <cell r="D40">
            <v>31</v>
          </cell>
          <cell r="E40">
            <v>120.7</v>
          </cell>
          <cell r="F40">
            <v>5.482277018097502</v>
          </cell>
          <cell r="I40">
            <v>148.12403798860967</v>
          </cell>
          <cell r="P40">
            <v>4.382676379575073E-3</v>
          </cell>
        </row>
        <row r="41">
          <cell r="C41" t="str">
            <v>Nov</v>
          </cell>
          <cell r="D41">
            <v>30</v>
          </cell>
          <cell r="E41">
            <v>490.2</v>
          </cell>
          <cell r="F41">
            <v>4.8086783463638456</v>
          </cell>
          <cell r="I41">
            <v>144.77738331687866</v>
          </cell>
          <cell r="P41">
            <v>7.1825778208215646E-2</v>
          </cell>
        </row>
        <row r="42">
          <cell r="C42" t="str">
            <v>Dec</v>
          </cell>
          <cell r="D42">
            <v>31</v>
          </cell>
          <cell r="E42">
            <v>449</v>
          </cell>
          <cell r="F42">
            <v>4.5805159323883471</v>
          </cell>
          <cell r="I42">
            <v>142.50491131623363</v>
          </cell>
          <cell r="P42">
            <v>9.7500420494353326E-2</v>
          </cell>
        </row>
        <row r="43">
          <cell r="B43">
            <v>1996</v>
          </cell>
          <cell r="C43" t="str">
            <v>Jan</v>
          </cell>
          <cell r="D43">
            <v>31</v>
          </cell>
          <cell r="E43">
            <v>662.3</v>
          </cell>
          <cell r="F43">
            <v>4.2277477390600531</v>
          </cell>
          <cell r="I43">
            <v>131.52990307535532</v>
          </cell>
          <cell r="P43">
            <v>0.18057191859811322</v>
          </cell>
        </row>
        <row r="44">
          <cell r="C44" t="str">
            <v>Feb</v>
          </cell>
          <cell r="D44">
            <v>28</v>
          </cell>
          <cell r="E44">
            <v>482.2</v>
          </cell>
          <cell r="F44">
            <v>4.261725230368488</v>
          </cell>
          <cell r="I44">
            <v>119.75598226884345</v>
          </cell>
          <cell r="P44">
            <v>0.16520272996414431</v>
          </cell>
        </row>
        <row r="45">
          <cell r="C45" t="str">
            <v>Mar</v>
          </cell>
          <cell r="D45">
            <v>31</v>
          </cell>
          <cell r="E45">
            <v>578.4</v>
          </cell>
          <cell r="F45">
            <v>4.5698574671017838</v>
          </cell>
          <cell r="I45">
            <v>142.17331468545041</v>
          </cell>
          <cell r="P45">
            <v>0.17965936935345603</v>
          </cell>
        </row>
        <row r="46">
          <cell r="C46" t="str">
            <v>Apr</v>
          </cell>
          <cell r="D46">
            <v>30</v>
          </cell>
          <cell r="E46">
            <v>310.39999999999998</v>
          </cell>
          <cell r="F46">
            <v>4.7998997281951397</v>
          </cell>
          <cell r="I46">
            <v>144.5130808877997</v>
          </cell>
          <cell r="P46">
            <v>0.10010824510956914</v>
          </cell>
        </row>
        <row r="47">
          <cell r="C47" t="str">
            <v>May</v>
          </cell>
          <cell r="D47">
            <v>31</v>
          </cell>
          <cell r="E47">
            <v>13.4</v>
          </cell>
          <cell r="F47">
            <v>4.8173056350168491</v>
          </cell>
          <cell r="I47">
            <v>132.42214492412299</v>
          </cell>
          <cell r="P47">
            <v>3.4726923035362012E-2</v>
          </cell>
        </row>
        <row r="48">
          <cell r="C48" t="str">
            <v>Jun</v>
          </cell>
          <cell r="D48">
            <v>30</v>
          </cell>
          <cell r="E48">
            <v>3</v>
          </cell>
          <cell r="F48">
            <v>4.0430003901049529</v>
          </cell>
          <cell r="I48">
            <v>92.413458127567708</v>
          </cell>
          <cell r="P48">
            <v>2.4401451252847713E-2</v>
          </cell>
        </row>
        <row r="49">
          <cell r="C49" t="str">
            <v>Jul</v>
          </cell>
          <cell r="D49">
            <v>31</v>
          </cell>
          <cell r="E49">
            <v>0</v>
          </cell>
          <cell r="F49">
            <v>4.4728001219408631</v>
          </cell>
          <cell r="I49">
            <v>92.356668416463123</v>
          </cell>
          <cell r="P49">
            <v>1.6057729211551398E-2</v>
          </cell>
        </row>
        <row r="50">
          <cell r="C50" t="str">
            <v>Aug</v>
          </cell>
          <cell r="D50">
            <v>31</v>
          </cell>
          <cell r="E50">
            <v>0</v>
          </cell>
          <cell r="F50">
            <v>5.666254316460309</v>
          </cell>
          <cell r="I50">
            <v>100.71877157772309</v>
          </cell>
          <cell r="P50">
            <v>1.091925586385495E-2</v>
          </cell>
        </row>
        <row r="51">
          <cell r="C51" t="str">
            <v>Sep</v>
          </cell>
          <cell r="D51">
            <v>30</v>
          </cell>
          <cell r="E51">
            <v>0</v>
          </cell>
          <cell r="F51">
            <v>6.1680496330459613</v>
          </cell>
          <cell r="I51">
            <v>87.397614597466813</v>
          </cell>
          <cell r="P51">
            <v>7.6725971203354115E-3</v>
          </cell>
        </row>
        <row r="52">
          <cell r="C52" t="str">
            <v>Oct</v>
          </cell>
          <cell r="D52">
            <v>31</v>
          </cell>
          <cell r="E52">
            <v>11.8</v>
          </cell>
          <cell r="F52">
            <v>5.482277018097502</v>
          </cell>
          <cell r="I52">
            <v>72.641360618655781</v>
          </cell>
          <cell r="P52">
            <v>5.0490639114465297E-3</v>
          </cell>
        </row>
        <row r="53">
          <cell r="C53" t="str">
            <v>Nov</v>
          </cell>
          <cell r="D53">
            <v>30</v>
          </cell>
          <cell r="E53">
            <v>56.2</v>
          </cell>
          <cell r="F53">
            <v>4.8086783463638456</v>
          </cell>
          <cell r="I53">
            <v>84.756276648460485</v>
          </cell>
          <cell r="P53">
            <v>3.5478089084430937E-3</v>
          </cell>
        </row>
        <row r="54">
          <cell r="C54" t="str">
            <v>Dec</v>
          </cell>
          <cell r="D54">
            <v>31</v>
          </cell>
          <cell r="E54">
            <v>320</v>
          </cell>
          <cell r="F54">
            <v>4.5805159323883471</v>
          </cell>
          <cell r="I54">
            <v>142.50491131623363</v>
          </cell>
          <cell r="P54">
            <v>1.2444501747973001E-2</v>
          </cell>
        </row>
        <row r="55">
          <cell r="B55">
            <v>1998</v>
          </cell>
          <cell r="C55" t="str">
            <v>Jan</v>
          </cell>
          <cell r="D55">
            <v>31</v>
          </cell>
          <cell r="E55">
            <v>312</v>
          </cell>
          <cell r="F55">
            <v>4.2277477390600531</v>
          </cell>
          <cell r="I55">
            <v>131.52990307535532</v>
          </cell>
          <cell r="P55">
            <v>2.7499756838858039E-2</v>
          </cell>
        </row>
        <row r="56">
          <cell r="C56" t="str">
            <v>Feb</v>
          </cell>
          <cell r="D56">
            <v>28</v>
          </cell>
          <cell r="E56">
            <v>490.1</v>
          </cell>
          <cell r="F56">
            <v>4.261725230368488</v>
          </cell>
          <cell r="I56">
            <v>119.75598226884345</v>
          </cell>
          <cell r="P56">
            <v>9.302185581198677E-2</v>
          </cell>
        </row>
        <row r="57">
          <cell r="C57" t="str">
            <v>Mar</v>
          </cell>
          <cell r="D57">
            <v>31</v>
          </cell>
          <cell r="E57">
            <v>480.4</v>
          </cell>
          <cell r="F57">
            <v>4.5698574671017838</v>
          </cell>
          <cell r="I57">
            <v>142.17331468545041</v>
          </cell>
          <cell r="P57">
            <v>0.11214441728594825</v>
          </cell>
        </row>
        <row r="58">
          <cell r="I58">
            <v>144.5130808877997</v>
          </cell>
          <cell r="P58">
            <v>4.7194245644648969E-2</v>
          </cell>
        </row>
        <row r="59">
          <cell r="I59">
            <v>149.87170057573033</v>
          </cell>
          <cell r="P59">
            <v>3.4891654373572445E-2</v>
          </cell>
        </row>
        <row r="60">
          <cell r="I60">
            <v>121.72471832538447</v>
          </cell>
          <cell r="P60">
            <v>2.3383782269418254E-2</v>
          </cell>
        </row>
        <row r="61">
          <cell r="I61">
            <v>139.15375344630104</v>
          </cell>
          <cell r="P61">
            <v>1.3668430734032122E-2</v>
          </cell>
        </row>
        <row r="62">
          <cell r="I62">
            <v>147.23239692862856</v>
          </cell>
          <cell r="P62">
            <v>7.4506371821807631E-3</v>
          </cell>
        </row>
        <row r="63">
          <cell r="I63">
            <v>138.77051276499404</v>
          </cell>
          <cell r="P63">
            <v>5.2353143933456829E-3</v>
          </cell>
        </row>
        <row r="64">
          <cell r="I64">
            <v>158.07474600386408</v>
          </cell>
          <cell r="P64">
            <v>3.4451746330403854E-3</v>
          </cell>
        </row>
        <row r="65">
          <cell r="I65">
            <v>144.77738331687866</v>
          </cell>
          <cell r="P65">
            <v>0.13482746607118509</v>
          </cell>
        </row>
        <row r="66">
          <cell r="I66">
            <v>142.50491131623363</v>
          </cell>
          <cell r="P66">
            <v>8.1485155930539135E-2</v>
          </cell>
        </row>
        <row r="67">
          <cell r="B67">
            <v>1999</v>
          </cell>
          <cell r="I67">
            <v>131.52990307535532</v>
          </cell>
          <cell r="P67">
            <v>0.14192535156911071</v>
          </cell>
        </row>
        <row r="68">
          <cell r="I68">
            <v>119.75598226884345</v>
          </cell>
          <cell r="P68">
            <v>0.10364097557538442</v>
          </cell>
        </row>
        <row r="69">
          <cell r="I69">
            <v>142.17331468545041</v>
          </cell>
          <cell r="P69">
            <v>0.15547956811287744</v>
          </cell>
        </row>
        <row r="70">
          <cell r="I70">
            <v>144.5130808877997</v>
          </cell>
          <cell r="P70">
            <v>0.1263776970946002</v>
          </cell>
        </row>
        <row r="71">
          <cell r="I71">
            <v>145.19426779293195</v>
          </cell>
          <cell r="P71">
            <v>3.3439103474429306E-2</v>
          </cell>
        </row>
        <row r="72">
          <cell r="I72">
            <v>107.01580592113957</v>
          </cell>
          <cell r="P72">
            <v>2.3496543374698985E-2</v>
          </cell>
        </row>
        <row r="73">
          <cell r="I73">
            <v>123.93397610354661</v>
          </cell>
          <cell r="P73">
            <v>1.5462241446576104E-2</v>
          </cell>
        </row>
        <row r="74">
          <cell r="I74">
            <v>126.83483990475629</v>
          </cell>
          <cell r="P74">
            <v>1.0514324183671752E-2</v>
          </cell>
        </row>
        <row r="75">
          <cell r="I75">
            <v>109.80978799206875</v>
          </cell>
          <cell r="P75">
            <v>7.3880651263933507E-3</v>
          </cell>
        </row>
        <row r="76">
          <cell r="I76">
            <v>167.88441512363093</v>
          </cell>
          <cell r="P76">
            <v>4.8618235025298176E-3</v>
          </cell>
        </row>
        <row r="77">
          <cell r="I77">
            <v>144.77738331687866</v>
          </cell>
          <cell r="P77">
            <v>8.3679481935987982E-2</v>
          </cell>
        </row>
        <row r="78">
          <cell r="I78">
            <v>142.50491131623363</v>
          </cell>
          <cell r="P78">
            <v>7.1041793472241099E-2</v>
          </cell>
        </row>
        <row r="79">
          <cell r="B79">
            <v>2000</v>
          </cell>
          <cell r="I79">
            <v>131.52990307535532</v>
          </cell>
          <cell r="P79">
            <v>8.6778490567132799E-2</v>
          </cell>
        </row>
        <row r="80">
          <cell r="I80">
            <v>119.75598226884345</v>
          </cell>
          <cell r="P80">
            <v>5.3127927572896964E-2</v>
          </cell>
        </row>
        <row r="81">
          <cell r="I81">
            <v>142.17331468545041</v>
          </cell>
          <cell r="P81">
            <v>7.0564347116634452E-2</v>
          </cell>
        </row>
        <row r="82">
          <cell r="I82">
            <v>144.5130808877997</v>
          </cell>
          <cell r="P82">
            <v>8.3965573669736074E-2</v>
          </cell>
        </row>
        <row r="83">
          <cell r="I83">
            <v>149.87170057573033</v>
          </cell>
          <cell r="P83">
            <v>2.9396945646443934E-2</v>
          </cell>
        </row>
        <row r="84">
          <cell r="I84">
            <v>116.40816236501173</v>
          </cell>
          <cell r="P84">
            <v>1.4952227943304853E-2</v>
          </cell>
        </row>
        <row r="85">
          <cell r="I85">
            <v>113.50407091017657</v>
          </cell>
          <cell r="P85">
            <v>9.8395306465619021E-3</v>
          </cell>
        </row>
        <row r="86">
          <cell r="I86">
            <v>123.54575887950904</v>
          </cell>
          <cell r="P86">
            <v>6.6908808396620957E-3</v>
          </cell>
        </row>
        <row r="87">
          <cell r="I87">
            <v>111.20265007153967</v>
          </cell>
          <cell r="P87">
            <v>4.7014589366692321E-3</v>
          </cell>
        </row>
        <row r="88">
          <cell r="I88">
            <v>170.55969497908819</v>
          </cell>
          <cell r="P88">
            <v>2.129079881387649E-2</v>
          </cell>
        </row>
        <row r="89">
          <cell r="I89">
            <v>144.77738331687866</v>
          </cell>
          <cell r="P89">
            <v>4.3024932682062506E-2</v>
          </cell>
        </row>
        <row r="90">
          <cell r="I90">
            <v>142.50491131623363</v>
          </cell>
          <cell r="P90">
            <v>6.1106003320639549E-2</v>
          </cell>
        </row>
        <row r="91">
          <cell r="B91">
            <v>2001</v>
          </cell>
          <cell r="I91">
            <v>131.52990307535532</v>
          </cell>
          <cell r="P91">
            <v>7.6879039431340085E-2</v>
          </cell>
        </row>
        <row r="92">
          <cell r="I92">
            <v>119.75598226884345</v>
          </cell>
          <cell r="P92">
            <v>9.6320925152226219E-2</v>
          </cell>
        </row>
        <row r="93">
          <cell r="I93">
            <v>142.17331468545041</v>
          </cell>
          <cell r="P93">
            <v>0.11177383700435783</v>
          </cell>
        </row>
        <row r="94">
          <cell r="I94">
            <v>144.5130808877997</v>
          </cell>
          <cell r="P94">
            <v>0.10156941442302606</v>
          </cell>
        </row>
        <row r="95">
          <cell r="I95">
            <v>147.6579323365809</v>
          </cell>
          <cell r="P95">
            <v>2.5255222403013842E-2</v>
          </cell>
        </row>
        <row r="96">
          <cell r="I96">
            <v>121.72471832538447</v>
          </cell>
          <cell r="P96">
            <v>2.5910476615882253E-2</v>
          </cell>
        </row>
        <row r="97">
          <cell r="I97">
            <v>112.6708506774079</v>
          </cell>
          <cell r="P97">
            <v>1.2622674253263412E-2</v>
          </cell>
        </row>
        <row r="98">
          <cell r="I98">
            <v>122.94676865668154</v>
          </cell>
          <cell r="P98">
            <v>8.5834184922191203E-3</v>
          </cell>
        </row>
        <row r="99">
          <cell r="I99">
            <v>134.68959533328854</v>
          </cell>
          <cell r="P99">
            <v>6.0312820605326342E-3</v>
          </cell>
        </row>
        <row r="100">
          <cell r="I100">
            <v>170.55969497908819</v>
          </cell>
          <cell r="P100">
            <v>1.7052983372654387E-2</v>
          </cell>
        </row>
        <row r="101">
          <cell r="I101">
            <v>144.77738331687866</v>
          </cell>
          <cell r="P101">
            <v>0.13433139839946626</v>
          </cell>
        </row>
        <row r="102">
          <cell r="I102">
            <v>142.50491131623363</v>
          </cell>
          <cell r="P102">
            <v>6.5354643256909553E-2</v>
          </cell>
        </row>
        <row r="103">
          <cell r="B103">
            <v>2002</v>
          </cell>
          <cell r="I103">
            <v>131.52990307535532</v>
          </cell>
          <cell r="P103">
            <v>0.15539992517928025</v>
          </cell>
        </row>
        <row r="104">
          <cell r="I104">
            <v>119.75598226884345</v>
          </cell>
          <cell r="P104">
            <v>8.238932837519021E-2</v>
          </cell>
        </row>
        <row r="105">
          <cell r="I105">
            <v>142.17331468545041</v>
          </cell>
          <cell r="P105">
            <v>4.5092179540950204E-2</v>
          </cell>
        </row>
        <row r="106">
          <cell r="I106">
            <v>144.5130808877997</v>
          </cell>
          <cell r="P106">
            <v>6.4836196960594353E-2</v>
          </cell>
        </row>
        <row r="107">
          <cell r="I107">
            <v>137.532464367465</v>
          </cell>
          <cell r="P107">
            <v>1.8350697526176647E-2</v>
          </cell>
        </row>
        <row r="108">
          <cell r="I108">
            <v>106.05621770291052</v>
          </cell>
          <cell r="P108">
            <v>1.2894423461726789E-2</v>
          </cell>
        </row>
        <row r="109">
          <cell r="I109">
            <v>107.60563847868602</v>
          </cell>
          <cell r="P109">
            <v>8.4853625361040828E-3</v>
          </cell>
        </row>
        <row r="110">
          <cell r="I110">
            <v>113.45369628173833</v>
          </cell>
          <cell r="P110">
            <v>5.7700465245507735E-3</v>
          </cell>
        </row>
        <row r="111">
          <cell r="I111">
            <v>98.429209530700533</v>
          </cell>
          <cell r="P111">
            <v>4.0544193579176773E-3</v>
          </cell>
        </row>
        <row r="112">
          <cell r="I112">
            <v>73.61384301461419</v>
          </cell>
          <cell r="P112">
            <v>2.6680695129522778E-3</v>
          </cell>
        </row>
        <row r="113">
          <cell r="I113">
            <v>144.77738331687866</v>
          </cell>
          <cell r="P113">
            <v>8.9936151493093756E-3</v>
          </cell>
        </row>
        <row r="114">
          <cell r="I114">
            <v>142.50491131623363</v>
          </cell>
          <cell r="P114">
            <v>8.7696351278819095E-3</v>
          </cell>
        </row>
        <row r="115">
          <cell r="B115">
            <v>2003</v>
          </cell>
          <cell r="I115">
            <v>131.52990307535532</v>
          </cell>
          <cell r="P115">
            <v>4.1904233391490457E-2</v>
          </cell>
        </row>
        <row r="116">
          <cell r="I116">
            <v>119.75598226884345</v>
          </cell>
          <cell r="P116">
            <v>8.5206334848038495E-2</v>
          </cell>
        </row>
        <row r="117">
          <cell r="I117">
            <v>142.17331468545041</v>
          </cell>
          <cell r="P117">
            <v>5.7186336706355652E-2</v>
          </cell>
        </row>
        <row r="118">
          <cell r="I118">
            <v>129.39002125585483</v>
          </cell>
          <cell r="P118">
            <v>1.4420417436696718E-2</v>
          </cell>
        </row>
        <row r="119">
          <cell r="I119">
            <v>149.87170057573033</v>
          </cell>
          <cell r="P119">
            <v>2.7215368095324904E-2</v>
          </cell>
        </row>
        <row r="120">
          <cell r="I120">
            <v>89.131382069219057</v>
          </cell>
          <cell r="P120">
            <v>8.8579493231979653E-3</v>
          </cell>
        </row>
        <row r="121">
          <cell r="I121">
            <v>86.289091745295664</v>
          </cell>
          <cell r="P121">
            <v>5.8291021352657579E-3</v>
          </cell>
        </row>
        <row r="122">
          <cell r="I122">
            <v>94.101827947644082</v>
          </cell>
          <cell r="P122">
            <v>3.9637894519807156E-3</v>
          </cell>
        </row>
        <row r="123">
          <cell r="I123">
            <v>89.051688434107746</v>
          </cell>
          <cell r="P123">
            <v>2.7852227215917828E-3</v>
          </cell>
        </row>
        <row r="124">
          <cell r="I124">
            <v>143.86729971745672</v>
          </cell>
          <cell r="P124">
            <v>1.8328562425958827E-3</v>
          </cell>
        </row>
        <row r="125">
          <cell r="I125">
            <v>140.94879122418672</v>
          </cell>
          <cell r="P125">
            <v>1.2878869864640405E-3</v>
          </cell>
        </row>
        <row r="126">
          <cell r="I126">
            <v>142.50491131623363</v>
          </cell>
          <cell r="P126">
            <v>1.3200966256093303E-2</v>
          </cell>
        </row>
        <row r="127">
          <cell r="B127">
            <v>2004</v>
          </cell>
          <cell r="I127">
            <v>131.52990307535532</v>
          </cell>
          <cell r="P127">
            <v>8.0493141413229261E-2</v>
          </cell>
        </row>
        <row r="128">
          <cell r="I128">
            <v>119.75598226884345</v>
          </cell>
          <cell r="P128">
            <v>9.3106606065574443E-2</v>
          </cell>
        </row>
        <row r="129">
          <cell r="I129">
            <v>142.17331468545041</v>
          </cell>
          <cell r="P129">
            <v>0.13897477708317413</v>
          </cell>
        </row>
        <row r="130">
          <cell r="I130">
            <v>136.92635025214545</v>
          </cell>
          <cell r="P130">
            <v>2.6489580490613913E-2</v>
          </cell>
        </row>
        <row r="131">
          <cell r="I131">
            <v>147.51632053920508</v>
          </cell>
          <cell r="P131">
            <v>1.7431852968016897E-2</v>
          </cell>
        </row>
        <row r="132">
          <cell r="I132">
            <v>102.00233209307783</v>
          </cell>
          <cell r="P132">
            <v>1.2248782018859873E-2</v>
          </cell>
        </row>
        <row r="133">
          <cell r="I133">
            <v>104.22725278216427</v>
          </cell>
          <cell r="P133">
            <v>8.0604888124110128E-3</v>
          </cell>
        </row>
        <row r="134">
          <cell r="I134">
            <v>109.89092075215181</v>
          </cell>
          <cell r="P134">
            <v>5.4811323924394903E-3</v>
          </cell>
        </row>
        <row r="135">
          <cell r="I135">
            <v>100.22179272212415</v>
          </cell>
          <cell r="P135">
            <v>3.8514090277541472E-3</v>
          </cell>
        </row>
        <row r="136">
          <cell r="I136">
            <v>75.075397009837786</v>
          </cell>
          <cell r="P136">
            <v>2.5344756182640199E-3</v>
          </cell>
        </row>
        <row r="137">
          <cell r="I137">
            <v>144.77738331687866</v>
          </cell>
          <cell r="P137">
            <v>9.0137670338740761E-3</v>
          </cell>
        </row>
        <row r="138">
          <cell r="I138">
            <v>142.50491131623363</v>
          </cell>
          <cell r="P138">
            <v>1.6729597906324889E-2</v>
          </cell>
        </row>
      </sheetData>
      <sheetData sheetId="30"/>
      <sheetData sheetId="31" refreshError="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simum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2"/>
      <sheetName val="2003"/>
      <sheetName val="2004"/>
      <sheetName val="2005"/>
      <sheetName val="R_re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F5" t="b">
            <v>1</v>
          </cell>
        </row>
        <row r="6">
          <cell r="F6" t="b">
            <v>1</v>
          </cell>
        </row>
        <row r="7">
          <cell r="F7" t="b">
            <v>1</v>
          </cell>
        </row>
        <row r="8">
          <cell r="F8" t="b">
            <v>1</v>
          </cell>
        </row>
        <row r="9">
          <cell r="F9" t="b">
            <v>1</v>
          </cell>
        </row>
        <row r="10">
          <cell r="F10" t="b">
            <v>1</v>
          </cell>
        </row>
        <row r="13">
          <cell r="F13" t="b">
            <v>1</v>
          </cell>
        </row>
        <row r="15">
          <cell r="F15" t="b">
            <v>1</v>
          </cell>
        </row>
        <row r="16">
          <cell r="F16" t="b">
            <v>1</v>
          </cell>
        </row>
        <row r="17">
          <cell r="F17" t="b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bjr"/>
      <sheetName val="debit and"/>
      <sheetName val="cigadung"/>
      <sheetName val="nrec dg pmk"/>
      <sheetName val="nreca"/>
      <sheetName val="Et dg pmk"/>
      <sheetName val="Et"/>
      <sheetName val="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>
            <v>1</v>
          </cell>
        </row>
        <row r="4">
          <cell r="B4">
            <v>40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pang"/>
      <sheetName val="Sei_Siring"/>
      <sheetName val="Palaran"/>
      <sheetName val="Tanah Merah"/>
      <sheetName val="SMD_Sbr"/>
      <sheetName val="Lempake"/>
      <sheetName val="Temindung"/>
      <sheetName val="Kp Baqa"/>
      <sheetName val="Durasi"/>
      <sheetName val="Konsisten"/>
      <sheetName val="Tab-LG3"/>
      <sheetName val="STA_guna"/>
      <sheetName val="UJIDISTB"/>
      <sheetName val="LogPLempake"/>
      <sheetName val="LogPTamer"/>
      <sheetName val="LogPSamseb"/>
      <sheetName val="REKAP"/>
      <sheetName val="LogPTemindung 2007"/>
      <sheetName val="RMAX78-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2"/>
      <sheetName val="Tabel_Z"/>
    </sheetNames>
    <sheetDataSet>
      <sheetData sheetId="0">
        <row r="6">
          <cell r="B6">
            <v>117</v>
          </cell>
        </row>
        <row r="7">
          <cell r="B7">
            <v>114</v>
          </cell>
        </row>
        <row r="8">
          <cell r="B8">
            <v>87</v>
          </cell>
        </row>
        <row r="9">
          <cell r="B9">
            <v>89.9</v>
          </cell>
        </row>
        <row r="10">
          <cell r="B10">
            <v>70.5</v>
          </cell>
        </row>
        <row r="11">
          <cell r="B11">
            <v>89.5</v>
          </cell>
        </row>
        <row r="12">
          <cell r="B12">
            <v>98.5</v>
          </cell>
        </row>
        <row r="13">
          <cell r="B13">
            <v>79</v>
          </cell>
        </row>
        <row r="14">
          <cell r="B14">
            <v>85</v>
          </cell>
        </row>
        <row r="15">
          <cell r="B15">
            <v>84</v>
          </cell>
        </row>
        <row r="16">
          <cell r="B16">
            <v>104.3</v>
          </cell>
        </row>
        <row r="17">
          <cell r="B17">
            <v>94</v>
          </cell>
        </row>
        <row r="18">
          <cell r="B18">
            <v>81</v>
          </cell>
        </row>
        <row r="19">
          <cell r="B19">
            <v>78</v>
          </cell>
        </row>
        <row r="24">
          <cell r="M24">
            <v>14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"/>
      <sheetName val="2008-2017"/>
      <sheetName val="Rekap HHMT"/>
      <sheetName val="OUTLIER"/>
      <sheetName val="Analisa Frekuensi Manual"/>
      <sheetName val="Uji_statistik"/>
      <sheetName val="Freq_K_Factors_Pearson_Type_III"/>
      <sheetName val="T-4.6"/>
      <sheetName val="Chart4"/>
      <sheetName val="PMP"/>
      <sheetName val="T-4.7"/>
      <sheetName val="TGL"/>
      <sheetName val="infiltrasi"/>
      <sheetName val="Sheet1"/>
    </sheetNames>
    <sheetDataSet>
      <sheetData sheetId="0"/>
      <sheetData sheetId="1"/>
      <sheetData sheetId="2"/>
      <sheetData sheetId="3"/>
      <sheetData sheetId="4">
        <row r="4">
          <cell r="C4">
            <v>124</v>
          </cell>
          <cell r="D4">
            <v>4.8202815656050371</v>
          </cell>
        </row>
        <row r="5">
          <cell r="C5">
            <v>135</v>
          </cell>
          <cell r="D5">
            <v>4.9052747784384296</v>
          </cell>
        </row>
        <row r="6">
          <cell r="C6">
            <v>90</v>
          </cell>
          <cell r="D6">
            <v>4.499809670330265</v>
          </cell>
        </row>
        <row r="7">
          <cell r="C7">
            <v>99</v>
          </cell>
          <cell r="D7">
            <v>4.5951198501345898</v>
          </cell>
        </row>
        <row r="8">
          <cell r="C8">
            <v>91</v>
          </cell>
          <cell r="D8">
            <v>4.5108595065168497</v>
          </cell>
        </row>
        <row r="9">
          <cell r="C9">
            <v>82</v>
          </cell>
          <cell r="D9">
            <v>4.4067192472642533</v>
          </cell>
        </row>
        <row r="10">
          <cell r="C10">
            <v>94</v>
          </cell>
          <cell r="D10">
            <v>4.5432947822700038</v>
          </cell>
        </row>
        <row r="11">
          <cell r="C11">
            <v>87.6</v>
          </cell>
          <cell r="D11">
            <v>4.4727809979423458</v>
          </cell>
        </row>
        <row r="12">
          <cell r="C12">
            <v>79</v>
          </cell>
          <cell r="D12">
            <v>4.3694478524670215</v>
          </cell>
        </row>
        <row r="13">
          <cell r="C13">
            <v>80.400000000000006</v>
          </cell>
          <cell r="D13">
            <v>4.3870141761849206</v>
          </cell>
        </row>
        <row r="14">
          <cell r="C14">
            <v>79.5</v>
          </cell>
          <cell r="D14">
            <v>4.3757570216602861</v>
          </cell>
        </row>
        <row r="15">
          <cell r="C15">
            <v>80.5</v>
          </cell>
          <cell r="D15">
            <v>4.3882571844245177</v>
          </cell>
        </row>
        <row r="16">
          <cell r="C16">
            <v>140</v>
          </cell>
          <cell r="D16">
            <v>4.9416424226093039</v>
          </cell>
        </row>
        <row r="17">
          <cell r="C17">
            <v>173</v>
          </cell>
          <cell r="D17">
            <v>5.1532915944977793</v>
          </cell>
        </row>
        <row r="18">
          <cell r="C18">
            <v>163.5</v>
          </cell>
          <cell r="D18">
            <v>5.0968129903373081</v>
          </cell>
        </row>
        <row r="19">
          <cell r="C19">
            <v>99</v>
          </cell>
          <cell r="D19">
            <v>4.5951198501345898</v>
          </cell>
        </row>
        <row r="20">
          <cell r="C20">
            <v>100</v>
          </cell>
          <cell r="D20">
            <v>4.6051701859880918</v>
          </cell>
        </row>
        <row r="21">
          <cell r="C21">
            <v>182</v>
          </cell>
          <cell r="D21">
            <v>5.2040066870767951</v>
          </cell>
        </row>
        <row r="22">
          <cell r="C22">
            <v>185</v>
          </cell>
          <cell r="D22">
            <v>5.2203558250783244</v>
          </cell>
        </row>
        <row r="23">
          <cell r="C23">
            <v>288</v>
          </cell>
          <cell r="D23">
            <v>5.6629604801359461</v>
          </cell>
        </row>
        <row r="24">
          <cell r="C24">
            <v>170</v>
          </cell>
          <cell r="D24">
            <v>5.1357984370502621</v>
          </cell>
        </row>
        <row r="25">
          <cell r="C25">
            <v>169</v>
          </cell>
          <cell r="D25">
            <v>5.1298987149230735</v>
          </cell>
        </row>
        <row r="26">
          <cell r="C26">
            <v>239</v>
          </cell>
          <cell r="D26">
            <v>5.476463551931511</v>
          </cell>
        </row>
        <row r="27">
          <cell r="C27">
            <v>163</v>
          </cell>
          <cell r="D27">
            <v>5.0937502008067623</v>
          </cell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133.0625</v>
          </cell>
          <cell r="U33">
            <v>4.8162453155753457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55.596987817217453</v>
          </cell>
          <cell r="U38">
            <v>0.38543910533073733</v>
          </cell>
        </row>
        <row r="39">
          <cell r="C39"/>
        </row>
        <row r="40">
          <cell r="C40"/>
        </row>
        <row r="41">
          <cell r="C41"/>
          <cell r="M41">
            <v>1.1651574550779604</v>
          </cell>
          <cell r="U41">
            <v>0.50870913180454924</v>
          </cell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  <cell r="M49">
            <v>0.52959999999999996</v>
          </cell>
        </row>
        <row r="50">
          <cell r="C50"/>
          <cell r="M50">
            <v>1.0864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1.5839169065836207</v>
          </cell>
          <cell r="P69">
            <v>221.12350895881431</v>
          </cell>
        </row>
        <row r="137">
          <cell r="S137">
            <v>2.2503673273124454</v>
          </cell>
        </row>
      </sheetData>
      <sheetData sheetId="5"/>
      <sheetData sheetId="6">
        <row r="18">
          <cell r="O18">
            <v>-0.31957444102163923</v>
          </cell>
          <cell r="P18">
            <v>-8.3354642876806231E-2</v>
          </cell>
          <cell r="Q18">
            <v>0.80878350269999288</v>
          </cell>
          <cell r="R18">
            <v>1.3238989513309514</v>
          </cell>
          <cell r="S18">
            <v>1.9110073642712591</v>
          </cell>
          <cell r="T18">
            <v>2.3109553912198213</v>
          </cell>
          <cell r="U18">
            <v>2.6844699125817231</v>
          </cell>
          <cell r="V18">
            <v>3.0381563157058604</v>
          </cell>
          <cell r="W18">
            <v>3.8037946750135703</v>
          </cell>
        </row>
      </sheetData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>
        <row r="4">
          <cell r="C4">
            <v>51.643195877627683</v>
          </cell>
          <cell r="D4">
            <v>3.9443584517015071</v>
          </cell>
        </row>
        <row r="5">
          <cell r="C5">
            <v>61.804837069745986</v>
          </cell>
          <cell r="D5">
            <v>4.1239816311377195</v>
          </cell>
        </row>
        <row r="6">
          <cell r="C6">
            <v>81.553998199421827</v>
          </cell>
          <cell r="D6">
            <v>4.4012653554485555</v>
          </cell>
        </row>
        <row r="7">
          <cell r="C7">
            <v>62.661470122497704</v>
          </cell>
          <cell r="D7">
            <v>4.1377467471463252</v>
          </cell>
        </row>
        <row r="8">
          <cell r="C8">
            <v>93.139504602134025</v>
          </cell>
          <cell r="D8">
            <v>4.5340984186881856</v>
          </cell>
        </row>
        <row r="9">
          <cell r="C9">
            <v>124.76074738682061</v>
          </cell>
          <cell r="D9">
            <v>4.8263978823181688</v>
          </cell>
        </row>
        <row r="10">
          <cell r="C10">
            <v>93.327473440292408</v>
          </cell>
          <cell r="D10">
            <v>4.5361145279618107</v>
          </cell>
        </row>
        <row r="11">
          <cell r="C11">
            <v>69.895774130120799</v>
          </cell>
          <cell r="D11">
            <v>4.247005191476906</v>
          </cell>
        </row>
        <row r="12">
          <cell r="C12">
            <v>111.43325299257775</v>
          </cell>
          <cell r="D12">
            <v>4.7134257837817133</v>
          </cell>
        </row>
        <row r="13">
          <cell r="C13">
            <v>106.26713768689022</v>
          </cell>
          <cell r="D13">
            <v>4.6659560906743591</v>
          </cell>
        </row>
        <row r="14">
          <cell r="C14">
            <v>64.231387928781274</v>
          </cell>
          <cell r="D14">
            <v>4.1624919997670666</v>
          </cell>
        </row>
        <row r="15">
          <cell r="C15">
            <v>50.888467154343573</v>
          </cell>
          <cell r="D15">
            <v>3.9296363193835644</v>
          </cell>
        </row>
        <row r="16">
          <cell r="C16">
            <v>69.199450664164672</v>
          </cell>
          <cell r="D16">
            <v>4.2369929242129913</v>
          </cell>
        </row>
        <row r="17">
          <cell r="C17">
            <v>32.447317840889639</v>
          </cell>
          <cell r="D17">
            <v>3.4796177845996032</v>
          </cell>
        </row>
        <row r="18">
          <cell r="C18">
            <v>68.603212241001472</v>
          </cell>
          <cell r="D18">
            <v>4.2283393593061271</v>
          </cell>
        </row>
        <row r="19">
          <cell r="C19">
            <v>41.104357847397047</v>
          </cell>
          <cell r="D19">
            <v>3.7161141462316616</v>
          </cell>
        </row>
        <row r="20">
          <cell r="C20">
            <v>59.92345565853288</v>
          </cell>
          <cell r="D20">
            <v>4.0930680087498637</v>
          </cell>
        </row>
        <row r="21">
          <cell r="C21">
            <v>45.61228653247057</v>
          </cell>
          <cell r="D21">
            <v>3.8201771217290457</v>
          </cell>
        </row>
        <row r="22">
          <cell r="C22">
            <v>60.64791570709852</v>
          </cell>
          <cell r="D22">
            <v>4.105085268881953</v>
          </cell>
        </row>
        <row r="23">
          <cell r="C23">
            <v>46.241770581333732</v>
          </cell>
          <cell r="D23">
            <v>3.8338835147498451</v>
          </cell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69.769350683207122</v>
          </cell>
          <cell r="U33">
            <v>4.1867878263973486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24.810109785792221</v>
          </cell>
          <cell r="U38">
            <v>0.35097188295444137</v>
          </cell>
        </row>
        <row r="39">
          <cell r="C39"/>
        </row>
        <row r="40">
          <cell r="C40"/>
        </row>
        <row r="41">
          <cell r="C41"/>
          <cell r="M41">
            <v>0.75290164544728799</v>
          </cell>
          <cell r="U41">
            <v>3.842262510916828E-2</v>
          </cell>
        </row>
        <row r="42">
          <cell r="C42"/>
        </row>
        <row r="43">
          <cell r="C43"/>
        </row>
        <row r="44">
          <cell r="C44"/>
          <cell r="M44">
            <v>-9.218007443896381E-2</v>
          </cell>
        </row>
        <row r="45">
          <cell r="C45"/>
        </row>
        <row r="46">
          <cell r="C46"/>
        </row>
        <row r="47">
          <cell r="C47"/>
          <cell r="M47">
            <v>0.35560184440363152</v>
          </cell>
        </row>
        <row r="48">
          <cell r="C48"/>
        </row>
        <row r="49">
          <cell r="C49"/>
          <cell r="M49">
            <v>0.52359999999999995</v>
          </cell>
        </row>
        <row r="50">
          <cell r="C50"/>
          <cell r="M50">
            <v>1.0628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1.6247340302149467</v>
          </cell>
          <cell r="P69">
            <v>110.0791803455526</v>
          </cell>
        </row>
        <row r="137">
          <cell r="S137">
            <v>2.2503673273124454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h"/>
      <sheetName val="salah"/>
      <sheetName val="data hujan"/>
      <sheetName val="isi data"/>
      <sheetName val="isi pmk"/>
      <sheetName val="isi pjg"/>
      <sheetName val="kurva massa gd"/>
      <sheetName val="hujan eff"/>
      <sheetName val="hjn ef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R11">
            <v>5</v>
          </cell>
          <cell r="S11">
            <v>0.71982233529405049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4EECA492-6E74-4737-BF69-2959DA88DB4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2" xr16:uid="{789A922D-DA2E-4AE4-9300-90A6790531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1E7F-C006-4E75-90A8-6483001BA0EE}">
  <dimension ref="B1:L45"/>
  <sheetViews>
    <sheetView showGridLines="0" workbookViewId="0">
      <selection activeCell="P6" sqref="P6"/>
    </sheetView>
    <sheetView workbookViewId="1"/>
  </sheetViews>
  <sheetFormatPr defaultRowHeight="14.4" x14ac:dyDescent="0.3"/>
  <cols>
    <col min="2" max="12" width="8.6640625" customWidth="1"/>
  </cols>
  <sheetData>
    <row r="1" spans="2:12" x14ac:dyDescent="0.3">
      <c r="B1" s="7" t="s">
        <v>1</v>
      </c>
    </row>
    <row r="3" spans="2:12" x14ac:dyDescent="0.3">
      <c r="B3" s="1" t="s">
        <v>0</v>
      </c>
      <c r="C3" s="2">
        <v>0</v>
      </c>
      <c r="D3" s="2">
        <v>0.01</v>
      </c>
      <c r="E3" s="2">
        <v>0.02</v>
      </c>
      <c r="F3" s="2">
        <v>0.03</v>
      </c>
      <c r="G3" s="2">
        <v>0.04</v>
      </c>
      <c r="H3" s="2">
        <v>0.05</v>
      </c>
      <c r="I3" s="2">
        <v>0.06</v>
      </c>
      <c r="J3" s="2">
        <v>7.0000000000000007E-2</v>
      </c>
      <c r="K3" s="2">
        <v>0.08</v>
      </c>
      <c r="L3" s="2">
        <v>0.09</v>
      </c>
    </row>
    <row r="4" spans="2:12" x14ac:dyDescent="0.3">
      <c r="B4" s="4">
        <v>0</v>
      </c>
      <c r="C4" s="3">
        <v>0.5</v>
      </c>
      <c r="D4" s="3">
        <v>0.5039893563146316</v>
      </c>
      <c r="E4" s="3">
        <v>0.50797831371690205</v>
      </c>
      <c r="F4" s="3">
        <v>0.51196647341411272</v>
      </c>
      <c r="G4" s="3">
        <v>0.51595343685283068</v>
      </c>
      <c r="H4" s="3">
        <v>0.51993880583837249</v>
      </c>
      <c r="I4" s="3">
        <v>0.52392218265410684</v>
      </c>
      <c r="J4" s="3">
        <v>0.52790317018052113</v>
      </c>
      <c r="K4" s="3">
        <v>0.53188137201398744</v>
      </c>
      <c r="L4" s="3">
        <v>0.53585639258517204</v>
      </c>
    </row>
    <row r="5" spans="2:12" x14ac:dyDescent="0.3">
      <c r="B5" s="4">
        <v>0.1</v>
      </c>
      <c r="C5" s="3">
        <v>0.53982783727702899</v>
      </c>
      <c r="D5" s="3">
        <v>0.54379531254231672</v>
      </c>
      <c r="E5" s="3">
        <v>0.54775842602058389</v>
      </c>
      <c r="F5" s="3">
        <v>0.55171678665456114</v>
      </c>
      <c r="G5" s="3">
        <v>0.55567000480590645</v>
      </c>
      <c r="H5" s="3">
        <v>0.5596176923702425</v>
      </c>
      <c r="I5" s="3">
        <v>0.56355946289143288</v>
      </c>
      <c r="J5" s="3">
        <v>0.56749493167503839</v>
      </c>
      <c r="K5" s="3">
        <v>0.5714237159009008</v>
      </c>
      <c r="L5" s="3">
        <v>0.57534543473479549</v>
      </c>
    </row>
    <row r="6" spans="2:12" x14ac:dyDescent="0.3">
      <c r="B6" s="4">
        <v>0.2</v>
      </c>
      <c r="C6" s="3">
        <v>0.57925970943910299</v>
      </c>
      <c r="D6" s="3">
        <v>0.58316616348244232</v>
      </c>
      <c r="E6" s="3">
        <v>0.58706442264821468</v>
      </c>
      <c r="F6" s="3">
        <v>0.59095411514200591</v>
      </c>
      <c r="G6" s="3">
        <v>0.59483487169779581</v>
      </c>
      <c r="H6" s="3">
        <v>0.5987063256829237</v>
      </c>
      <c r="I6" s="3">
        <v>0.60256811320176051</v>
      </c>
      <c r="J6" s="3">
        <v>0.60641987319803947</v>
      </c>
      <c r="K6" s="3">
        <v>0.61026124755579725</v>
      </c>
      <c r="L6" s="3">
        <v>0.61409188119887737</v>
      </c>
    </row>
    <row r="7" spans="2:12" x14ac:dyDescent="0.3">
      <c r="B7" s="4">
        <v>0.3</v>
      </c>
      <c r="C7" s="3">
        <v>0.61791142218895267</v>
      </c>
      <c r="D7" s="3">
        <v>0.62171952182201928</v>
      </c>
      <c r="E7" s="3">
        <v>0.62551583472332006</v>
      </c>
      <c r="F7" s="3">
        <v>0.62930001894065346</v>
      </c>
      <c r="G7" s="3">
        <v>0.63307173603602807</v>
      </c>
      <c r="H7" s="3">
        <v>0.6368306511756191</v>
      </c>
      <c r="I7" s="3">
        <v>0.64057643321799129</v>
      </c>
      <c r="J7" s="3">
        <v>0.64430875480054683</v>
      </c>
      <c r="K7" s="3">
        <v>0.64802729242416279</v>
      </c>
      <c r="L7" s="3">
        <v>0.65173172653598244</v>
      </c>
    </row>
    <row r="8" spans="2:12" x14ac:dyDescent="0.3">
      <c r="B8" s="4">
        <v>0.4</v>
      </c>
      <c r="C8" s="3">
        <v>0.65542174161032429</v>
      </c>
      <c r="D8" s="3">
        <v>0.65909702622767741</v>
      </c>
      <c r="E8" s="3">
        <v>0.66275727315175059</v>
      </c>
      <c r="F8" s="3">
        <v>0.66640217940454238</v>
      </c>
      <c r="G8" s="3">
        <v>0.67003144633940637</v>
      </c>
      <c r="H8" s="3">
        <v>0.67364477971208003</v>
      </c>
      <c r="I8" s="3">
        <v>0.67724188974965227</v>
      </c>
      <c r="J8" s="3">
        <v>0.6808224912174442</v>
      </c>
      <c r="K8" s="3">
        <v>0.68438630348377749</v>
      </c>
      <c r="L8" s="3">
        <v>0.68793305058260945</v>
      </c>
    </row>
    <row r="9" spans="2:12" ht="5.0999999999999996" customHeight="1" x14ac:dyDescent="0.3">
      <c r="B9" s="4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3">
      <c r="B10" s="4">
        <v>0.5</v>
      </c>
      <c r="C10" s="3">
        <v>0.69146246127401312</v>
      </c>
      <c r="D10" s="3">
        <v>0.69497426910248061</v>
      </c>
      <c r="E10" s="3">
        <v>0.69846821245303381</v>
      </c>
      <c r="F10" s="3">
        <v>0.70194403460512356</v>
      </c>
      <c r="G10" s="3">
        <v>0.70540148378430201</v>
      </c>
      <c r="H10" s="3">
        <v>0.70884031321165364</v>
      </c>
      <c r="I10" s="3">
        <v>0.71226028115097295</v>
      </c>
      <c r="J10" s="3">
        <v>0.71566115095367588</v>
      </c>
      <c r="K10" s="3">
        <v>0.7190426911014357</v>
      </c>
      <c r="L10" s="3">
        <v>0.72240467524653507</v>
      </c>
    </row>
    <row r="11" spans="2:12" x14ac:dyDescent="0.3">
      <c r="B11" s="4">
        <v>0.6</v>
      </c>
      <c r="C11" s="3">
        <v>0.72574688224992645</v>
      </c>
      <c r="D11" s="3">
        <v>0.72906909621699434</v>
      </c>
      <c r="E11" s="3">
        <v>0.732371106531017</v>
      </c>
      <c r="F11" s="3">
        <v>0.73565270788432247</v>
      </c>
      <c r="G11" s="3">
        <v>0.73891370030713843</v>
      </c>
      <c r="H11" s="3">
        <v>0.74215388919413527</v>
      </c>
      <c r="I11" s="3">
        <v>0.74537308532866386</v>
      </c>
      <c r="J11" s="3">
        <v>0.74857110490468992</v>
      </c>
      <c r="K11" s="3">
        <v>0.75174776954642952</v>
      </c>
      <c r="L11" s="3">
        <v>0.75490290632569057</v>
      </c>
    </row>
    <row r="12" spans="2:12" x14ac:dyDescent="0.3">
      <c r="B12" s="4">
        <v>0.7</v>
      </c>
      <c r="C12" s="3">
        <v>0.75803634777692697</v>
      </c>
      <c r="D12" s="3">
        <v>0.76114793191001329</v>
      </c>
      <c r="E12" s="3">
        <v>0.76423750222074882</v>
      </c>
      <c r="F12" s="3">
        <v>0.76730490769910253</v>
      </c>
      <c r="G12" s="3">
        <v>0.77035000283520938</v>
      </c>
      <c r="H12" s="3">
        <v>0.77337264762313174</v>
      </c>
      <c r="I12" s="3">
        <v>0.77637270756240062</v>
      </c>
      <c r="J12" s="3">
        <v>0.77935005365735044</v>
      </c>
      <c r="K12" s="3">
        <v>0.78230456241426682</v>
      </c>
      <c r="L12" s="3">
        <v>0.78523611583636277</v>
      </c>
    </row>
    <row r="13" spans="2:12" x14ac:dyDescent="0.3">
      <c r="B13" s="4">
        <v>0.8</v>
      </c>
      <c r="C13" s="3">
        <v>0.78814460141660336</v>
      </c>
      <c r="D13" s="3">
        <v>0.79102991212839835</v>
      </c>
      <c r="E13" s="3">
        <v>0.79389194641418692</v>
      </c>
      <c r="F13" s="3">
        <v>0.79673060817193164</v>
      </c>
      <c r="G13" s="3">
        <v>0.79954580673955034</v>
      </c>
      <c r="H13" s="3">
        <v>0.80233745687730762</v>
      </c>
      <c r="I13" s="3">
        <v>0.80510547874819172</v>
      </c>
      <c r="J13" s="3">
        <v>0.80784979789630385</v>
      </c>
      <c r="K13" s="3">
        <v>0.81057034522328786</v>
      </c>
      <c r="L13" s="3">
        <v>0.81326705696282742</v>
      </c>
    </row>
    <row r="14" spans="2:12" x14ac:dyDescent="0.3">
      <c r="B14" s="4">
        <v>0.9</v>
      </c>
      <c r="C14" s="3">
        <v>0.81593987465324047</v>
      </c>
      <c r="D14" s="3">
        <v>0.81858874510820279</v>
      </c>
      <c r="E14" s="3">
        <v>0.82121362038562828</v>
      </c>
      <c r="F14" s="3">
        <v>0.82381445775474216</v>
      </c>
      <c r="G14" s="3">
        <v>0.82639121966137552</v>
      </c>
      <c r="H14" s="3">
        <v>0.82894387369151823</v>
      </c>
      <c r="I14" s="3">
        <v>0.83147239253316219</v>
      </c>
      <c r="J14" s="3">
        <v>0.83397675393647042</v>
      </c>
      <c r="K14" s="3">
        <v>0.83645694067230769</v>
      </c>
      <c r="L14" s="3">
        <v>0.83891294048916909</v>
      </c>
    </row>
    <row r="15" spans="2:12" ht="5.0999999999999996" customHeight="1" x14ac:dyDescent="0.3"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4">
        <v>1</v>
      </c>
      <c r="C16" s="3">
        <v>0.84134474606854304</v>
      </c>
      <c r="D16" s="3">
        <v>0.84375235497874546</v>
      </c>
      <c r="E16" s="3">
        <v>0.84613576962726511</v>
      </c>
      <c r="F16" s="3">
        <v>0.84849499721165633</v>
      </c>
      <c r="G16" s="3">
        <v>0.85083004966901865</v>
      </c>
      <c r="H16" s="3">
        <v>0.85314094362410409</v>
      </c>
      <c r="I16" s="3">
        <v>0.85542770033609039</v>
      </c>
      <c r="J16" s="3">
        <v>0.85769034564406077</v>
      </c>
      <c r="K16" s="3">
        <v>0.85992890991123094</v>
      </c>
      <c r="L16" s="3">
        <v>0.8621434279679645</v>
      </c>
    </row>
    <row r="17" spans="2:12" x14ac:dyDescent="0.3">
      <c r="B17" s="4">
        <v>1.1000000000000001</v>
      </c>
      <c r="C17" s="3">
        <v>0.86433393905361733</v>
      </c>
      <c r="D17" s="3">
        <v>0.86650048675725277</v>
      </c>
      <c r="E17" s="3">
        <v>0.86864311895726931</v>
      </c>
      <c r="F17" s="3">
        <v>0.8707618877599822</v>
      </c>
      <c r="G17" s="3">
        <v>0.87285684943720176</v>
      </c>
      <c r="H17" s="3">
        <v>0.87492806436284987</v>
      </c>
      <c r="I17" s="3">
        <v>0.87697559694865668</v>
      </c>
      <c r="J17" s="3">
        <v>0.87899951557898182</v>
      </c>
      <c r="K17" s="3">
        <v>0.88099989254479938</v>
      </c>
      <c r="L17" s="3">
        <v>0.88297680397689127</v>
      </c>
    </row>
    <row r="18" spans="2:12" x14ac:dyDescent="0.3">
      <c r="B18" s="4">
        <v>1.2</v>
      </c>
      <c r="C18" s="3">
        <v>0.88493032977829178</v>
      </c>
      <c r="D18" s="3">
        <v>0.88686055355602278</v>
      </c>
      <c r="E18" s="3">
        <v>0.88876756255216538</v>
      </c>
      <c r="F18" s="3">
        <v>0.89065144757430814</v>
      </c>
      <c r="G18" s="3">
        <v>0.89251230292541306</v>
      </c>
      <c r="H18" s="3">
        <v>0.89435022633314476</v>
      </c>
      <c r="I18" s="3">
        <v>0.89616531887869966</v>
      </c>
      <c r="J18" s="3">
        <v>0.89795768492518091</v>
      </c>
      <c r="K18" s="3">
        <v>0.89972743204555794</v>
      </c>
      <c r="L18" s="3">
        <v>0.90147467095025213</v>
      </c>
    </row>
    <row r="19" spans="2:12" x14ac:dyDescent="0.3">
      <c r="B19" s="4">
        <v>1.3</v>
      </c>
      <c r="C19" s="3">
        <v>0.9031995154143897</v>
      </c>
      <c r="D19" s="3">
        <v>0.90490208220476098</v>
      </c>
      <c r="E19" s="3">
        <v>0.90658249100652821</v>
      </c>
      <c r="F19" s="3">
        <v>0.90824086434971918</v>
      </c>
      <c r="G19" s="3">
        <v>0.90987732753554751</v>
      </c>
      <c r="H19" s="3">
        <v>0.91149200856259804</v>
      </c>
      <c r="I19" s="3">
        <v>0.91308503805291497</v>
      </c>
      <c r="J19" s="3">
        <v>0.91465654917803307</v>
      </c>
      <c r="K19" s="3">
        <v>0.91620667758498575</v>
      </c>
      <c r="L19" s="3">
        <v>0.91773556132233114</v>
      </c>
    </row>
    <row r="20" spans="2:12" x14ac:dyDescent="0.3">
      <c r="B20" s="4">
        <v>1.4</v>
      </c>
      <c r="C20" s="3">
        <v>0.91924334076622893</v>
      </c>
      <c r="D20" s="3">
        <v>0.92073015854660756</v>
      </c>
      <c r="E20" s="3">
        <v>0.92219615947345368</v>
      </c>
      <c r="F20" s="3">
        <v>0.92364149046326083</v>
      </c>
      <c r="G20" s="3">
        <v>0.92506630046567295</v>
      </c>
      <c r="H20" s="3">
        <v>0.9264707403903516</v>
      </c>
      <c r="I20" s="3">
        <v>0.92785496303410619</v>
      </c>
      <c r="J20" s="3">
        <v>0.92921912300831444</v>
      </c>
      <c r="K20" s="3">
        <v>0.93056337666666833</v>
      </c>
      <c r="L20" s="3">
        <v>0.93188788203327455</v>
      </c>
    </row>
    <row r="21" spans="2:12" ht="5.0999999999999996" customHeight="1" x14ac:dyDescent="0.3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3">
      <c r="B22" s="4">
        <v>1.5</v>
      </c>
      <c r="C22" s="3">
        <v>0.93319279873114191</v>
      </c>
      <c r="D22" s="3">
        <v>0.93447828791108356</v>
      </c>
      <c r="E22" s="3">
        <v>0.93574451218106425</v>
      </c>
      <c r="F22" s="3">
        <v>0.93699163553602161</v>
      </c>
      <c r="G22" s="3">
        <v>0.93821982328818809</v>
      </c>
      <c r="H22" s="3">
        <v>0.93942924199794098</v>
      </c>
      <c r="I22" s="3">
        <v>0.94062005940520699</v>
      </c>
      <c r="J22" s="3">
        <v>0.94179244436144693</v>
      </c>
      <c r="K22" s="3">
        <v>0.94294656676224586</v>
      </c>
      <c r="L22" s="3">
        <v>0.94408259748053058</v>
      </c>
    </row>
    <row r="23" spans="2:12" x14ac:dyDescent="0.3">
      <c r="B23" s="4">
        <v>1.6</v>
      </c>
      <c r="C23" s="3">
        <v>0.94520070830044201</v>
      </c>
      <c r="D23" s="3">
        <v>0.94630107185188028</v>
      </c>
      <c r="E23" s="3">
        <v>0.94738386154574794</v>
      </c>
      <c r="F23" s="3">
        <v>0.94844925150991066</v>
      </c>
      <c r="G23" s="3">
        <v>0.94949741652589625</v>
      </c>
      <c r="H23" s="3">
        <v>0.9505285319663519</v>
      </c>
      <c r="I23" s="3">
        <v>0.95154277373327723</v>
      </c>
      <c r="J23" s="3">
        <v>0.95254031819705265</v>
      </c>
      <c r="K23" s="3">
        <v>0.95352134213628004</v>
      </c>
      <c r="L23" s="3">
        <v>0.95448602267845017</v>
      </c>
    </row>
    <row r="24" spans="2:12" x14ac:dyDescent="0.3">
      <c r="B24" s="4">
        <v>1.7</v>
      </c>
      <c r="C24" s="3">
        <v>0.95543453724145699</v>
      </c>
      <c r="D24" s="3">
        <v>0.95636706347596812</v>
      </c>
      <c r="E24" s="3">
        <v>0.95728377920867114</v>
      </c>
      <c r="F24" s="3">
        <v>0.9581848623864051</v>
      </c>
      <c r="G24" s="3">
        <v>0.95907049102119268</v>
      </c>
      <c r="H24" s="3">
        <v>0.95994084313618289</v>
      </c>
      <c r="I24" s="3">
        <v>0.96079609671251731</v>
      </c>
      <c r="J24" s="3">
        <v>0.96163642963712881</v>
      </c>
      <c r="K24" s="3">
        <v>0.96246201965148326</v>
      </c>
      <c r="L24" s="3">
        <v>0.9632730443012737</v>
      </c>
    </row>
    <row r="25" spans="2:12" x14ac:dyDescent="0.3">
      <c r="B25" s="4">
        <v>1.8</v>
      </c>
      <c r="C25" s="3">
        <v>0.96406968088707423</v>
      </c>
      <c r="D25" s="3">
        <v>0.9648521064159612</v>
      </c>
      <c r="E25" s="3">
        <v>0.96562049755411006</v>
      </c>
      <c r="F25" s="3">
        <v>0.96637503058037166</v>
      </c>
      <c r="G25" s="3">
        <v>0.96711588134083615</v>
      </c>
      <c r="H25" s="3">
        <v>0.96784322520438626</v>
      </c>
      <c r="I25" s="3">
        <v>0.96855723701924734</v>
      </c>
      <c r="J25" s="3">
        <v>0.96925809107053407</v>
      </c>
      <c r="K25" s="3">
        <v>0.96994596103880026</v>
      </c>
      <c r="L25" s="3">
        <v>0.9706210199595906</v>
      </c>
    </row>
    <row r="26" spans="2:12" x14ac:dyDescent="0.3">
      <c r="B26" s="4">
        <v>1.9</v>
      </c>
      <c r="C26" s="3">
        <v>0.97128344018399815</v>
      </c>
      <c r="D26" s="3">
        <v>0.97193339334022744</v>
      </c>
      <c r="E26" s="3">
        <v>0.9725710502961632</v>
      </c>
      <c r="F26" s="3">
        <v>0.97319658112294505</v>
      </c>
      <c r="G26" s="3">
        <v>0.97381015505954727</v>
      </c>
      <c r="H26" s="3">
        <v>0.97441194047836144</v>
      </c>
      <c r="I26" s="3">
        <v>0.97500210485177952</v>
      </c>
      <c r="J26" s="3">
        <v>0.97558081471977742</v>
      </c>
      <c r="K26" s="3">
        <v>0.97614823565849151</v>
      </c>
      <c r="L26" s="3">
        <v>0.97670453224978815</v>
      </c>
    </row>
    <row r="27" spans="2:12" ht="5.0999999999999996" customHeight="1" x14ac:dyDescent="0.3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3">
      <c r="B28" s="4">
        <v>2</v>
      </c>
      <c r="C28" s="3">
        <v>0.97724986805182079</v>
      </c>
      <c r="D28" s="3">
        <v>0.97778440557056856</v>
      </c>
      <c r="E28" s="3">
        <v>0.97830830623235321</v>
      </c>
      <c r="F28" s="3">
        <v>0.97882173035732778</v>
      </c>
      <c r="G28" s="3">
        <v>0.97932483713392993</v>
      </c>
      <c r="H28" s="3">
        <v>0.97981778459429558</v>
      </c>
      <c r="I28" s="3">
        <v>0.98030072959062309</v>
      </c>
      <c r="J28" s="3">
        <v>0.98077382777248268</v>
      </c>
      <c r="K28" s="3">
        <v>0.98123723356506221</v>
      </c>
      <c r="L28" s="3">
        <v>0.98169110014834104</v>
      </c>
    </row>
    <row r="29" spans="2:12" x14ac:dyDescent="0.3">
      <c r="B29" s="4">
        <v>2.1</v>
      </c>
      <c r="C29" s="3">
        <v>0.98213557943718344</v>
      </c>
      <c r="D29" s="3">
        <v>0.98257082206234292</v>
      </c>
      <c r="E29" s="3">
        <v>0.98299697735236724</v>
      </c>
      <c r="F29" s="3">
        <v>0.98341419331639501</v>
      </c>
      <c r="G29" s="3">
        <v>0.98382261662783388</v>
      </c>
      <c r="H29" s="3">
        <v>0.98422239260890954</v>
      </c>
      <c r="I29" s="3">
        <v>0.98461366521607452</v>
      </c>
      <c r="J29" s="3">
        <v>0.98499657702626775</v>
      </c>
      <c r="K29" s="3">
        <v>0.98537126922401075</v>
      </c>
      <c r="L29" s="3">
        <v>0.98573788158933118</v>
      </c>
    </row>
    <row r="30" spans="2:12" x14ac:dyDescent="0.3">
      <c r="B30" s="4">
        <v>2.2000000000000002</v>
      </c>
      <c r="C30" s="3">
        <v>0.98609655248650141</v>
      </c>
      <c r="D30" s="3">
        <v>0.98644741885358</v>
      </c>
      <c r="E30" s="3">
        <v>0.98679061619274377</v>
      </c>
      <c r="F30" s="3">
        <v>0.98712627856139801</v>
      </c>
      <c r="G30" s="3">
        <v>0.98745453856405341</v>
      </c>
      <c r="H30" s="3">
        <v>0.98777552734495533</v>
      </c>
      <c r="I30" s="3">
        <v>0.98808937458145296</v>
      </c>
      <c r="J30" s="3">
        <v>0.98839620847809651</v>
      </c>
      <c r="K30" s="3">
        <v>0.9886961557614472</v>
      </c>
      <c r="L30" s="3">
        <v>0.98898934167558861</v>
      </c>
    </row>
    <row r="31" spans="2:12" x14ac:dyDescent="0.3">
      <c r="B31" s="4">
        <v>2.2999999999999998</v>
      </c>
      <c r="C31" s="3">
        <v>0.98927588997832416</v>
      </c>
      <c r="D31" s="3">
        <v>0.98955592293804895</v>
      </c>
      <c r="E31" s="3">
        <v>0.98982956133128031</v>
      </c>
      <c r="F31" s="3">
        <v>0.99009692444083575</v>
      </c>
      <c r="G31" s="3">
        <v>0.99035813005464168</v>
      </c>
      <c r="H31" s="3">
        <v>0.99061329446516144</v>
      </c>
      <c r="I31" s="3">
        <v>0.99086253246942735</v>
      </c>
      <c r="J31" s="3">
        <v>0.99110595736966323</v>
      </c>
      <c r="K31" s="3">
        <v>0.99134368097448344</v>
      </c>
      <c r="L31" s="3">
        <v>0.99157581360065428</v>
      </c>
    </row>
    <row r="32" spans="2:12" x14ac:dyDescent="0.3">
      <c r="B32" s="4">
        <v>2.4</v>
      </c>
      <c r="C32" s="3">
        <v>0.99180246407540384</v>
      </c>
      <c r="D32" s="3">
        <v>0.99202373973926627</v>
      </c>
      <c r="E32" s="3">
        <v>0.99223974644944635</v>
      </c>
      <c r="F32" s="3">
        <v>0.99245058858369084</v>
      </c>
      <c r="G32" s="3">
        <v>0.99265636904465171</v>
      </c>
      <c r="H32" s="3">
        <v>0.99285718926472855</v>
      </c>
      <c r="I32" s="3">
        <v>0.99305314921137566</v>
      </c>
      <c r="J32" s="3">
        <v>0.99324434739285938</v>
      </c>
      <c r="K32" s="3">
        <v>0.99343088086445319</v>
      </c>
      <c r="L32" s="3">
        <v>0.99361284523505677</v>
      </c>
    </row>
    <row r="33" spans="2:12" ht="5.0999999999999996" customHeight="1" x14ac:dyDescent="0.3"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3">
      <c r="B34" s="4">
        <v>2.5</v>
      </c>
      <c r="C34" s="3">
        <v>0.99379033467422384</v>
      </c>
      <c r="D34" s="3">
        <v>0.9939634419195873</v>
      </c>
      <c r="E34" s="3">
        <v>0.99413225828466745</v>
      </c>
      <c r="F34" s="3">
        <v>0.99429687366704933</v>
      </c>
      <c r="G34" s="3">
        <v>0.99445737655691735</v>
      </c>
      <c r="H34" s="3">
        <v>0.99461385404593328</v>
      </c>
      <c r="I34" s="3">
        <v>0.99476639183644422</v>
      </c>
      <c r="J34" s="3">
        <v>0.994915074251009</v>
      </c>
      <c r="K34" s="3">
        <v>0.99505998424222941</v>
      </c>
      <c r="L34" s="3">
        <v>0.99520120340287377</v>
      </c>
    </row>
    <row r="35" spans="2:12" x14ac:dyDescent="0.3">
      <c r="B35" s="4">
        <v>2.6</v>
      </c>
      <c r="C35" s="3">
        <v>0.99533881197628127</v>
      </c>
      <c r="D35" s="3">
        <v>0.99547288886703267</v>
      </c>
      <c r="E35" s="3">
        <v>0.99560351165187866</v>
      </c>
      <c r="F35" s="3">
        <v>0.9957307565909107</v>
      </c>
      <c r="G35" s="3">
        <v>0.99585469863896392</v>
      </c>
      <c r="H35" s="3">
        <v>0.99597541145724167</v>
      </c>
      <c r="I35" s="3">
        <v>0.99609296742514719</v>
      </c>
      <c r="J35" s="3">
        <v>0.99620743765231456</v>
      </c>
      <c r="K35" s="3">
        <v>0.99631889199082502</v>
      </c>
      <c r="L35" s="3">
        <v>0.99642739904760025</v>
      </c>
    </row>
    <row r="36" spans="2:12" x14ac:dyDescent="0.3">
      <c r="B36" s="4">
        <v>2.7</v>
      </c>
      <c r="C36" s="3">
        <v>0.99653302619695938</v>
      </c>
      <c r="D36" s="3">
        <v>0.9966358395933308</v>
      </c>
      <c r="E36" s="3">
        <v>0.99673590418410873</v>
      </c>
      <c r="F36" s="3">
        <v>0.99683328372264224</v>
      </c>
      <c r="G36" s="3">
        <v>0.99692804078134956</v>
      </c>
      <c r="H36" s="3">
        <v>0.99702023676494544</v>
      </c>
      <c r="I36" s="3">
        <v>0.99710993192377384</v>
      </c>
      <c r="J36" s="3">
        <v>0.99719718536723501</v>
      </c>
      <c r="K36" s="3">
        <v>0.99728205507729872</v>
      </c>
      <c r="L36" s="3">
        <v>0.99736459792209509</v>
      </c>
    </row>
    <row r="37" spans="2:12" x14ac:dyDescent="0.3">
      <c r="B37" s="4">
        <v>2.8</v>
      </c>
      <c r="C37" s="3">
        <v>0.99744486966957202</v>
      </c>
      <c r="D37" s="3">
        <v>0.99752292500121409</v>
      </c>
      <c r="E37" s="3">
        <v>0.9975988175258107</v>
      </c>
      <c r="F37" s="3">
        <v>0.9976725997932685</v>
      </c>
      <c r="G37" s="3">
        <v>0.99774432330845764</v>
      </c>
      <c r="H37" s="3">
        <v>0.99781403854508677</v>
      </c>
      <c r="I37" s="3">
        <v>0.99788179495959539</v>
      </c>
      <c r="J37" s="3">
        <v>0.99794764100506028</v>
      </c>
      <c r="K37" s="3">
        <v>0.99801162414510569</v>
      </c>
      <c r="L37" s="3">
        <v>0.99807379086781212</v>
      </c>
    </row>
    <row r="38" spans="2:12" x14ac:dyDescent="0.3">
      <c r="B38" s="4">
        <v>2.9</v>
      </c>
      <c r="C38" s="3">
        <v>0.99813418669961596</v>
      </c>
      <c r="D38" s="3">
        <v>0.99819285621919351</v>
      </c>
      <c r="E38" s="3">
        <v>0.99824984307132392</v>
      </c>
      <c r="F38" s="3">
        <v>0.99830518998072271</v>
      </c>
      <c r="G38" s="3">
        <v>0.99835893876584303</v>
      </c>
      <c r="H38" s="3">
        <v>0.99841113035263518</v>
      </c>
      <c r="I38" s="3">
        <v>0.99846180478826196</v>
      </c>
      <c r="J38" s="3">
        <v>0.99851100125476255</v>
      </c>
      <c r="K38" s="3">
        <v>0.99855875808266004</v>
      </c>
      <c r="L38" s="3">
        <v>0.9986051127645077</v>
      </c>
    </row>
    <row r="39" spans="2:12" ht="5.0999999999999996" customHeight="1" x14ac:dyDescent="0.3"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3">
      <c r="B40" s="4">
        <v>3</v>
      </c>
      <c r="C40" s="3">
        <v>0.9986501019683699</v>
      </c>
      <c r="D40" s="3">
        <v>0.99869376155123057</v>
      </c>
      <c r="E40" s="3">
        <v>0.99873612657232769</v>
      </c>
      <c r="F40" s="3">
        <v>0.99877723130640772</v>
      </c>
      <c r="G40" s="3">
        <v>0.9988171092568956</v>
      </c>
      <c r="H40" s="3">
        <v>0.99885579316897732</v>
      </c>
      <c r="I40" s="3">
        <v>0.99889331504259071</v>
      </c>
      <c r="J40" s="3">
        <v>0.99892970614532106</v>
      </c>
      <c r="K40" s="3">
        <v>0.99896499702519714</v>
      </c>
      <c r="L40" s="3">
        <v>0.99899921752338594</v>
      </c>
    </row>
    <row r="41" spans="2:12" x14ac:dyDescent="0.3">
      <c r="B41" s="4">
        <v>3.1</v>
      </c>
      <c r="C41" s="3">
        <v>0.99903239678678168</v>
      </c>
      <c r="D41" s="3">
        <v>0.99906456328048587</v>
      </c>
      <c r="E41" s="3">
        <v>0.99909574480017771</v>
      </c>
      <c r="F41" s="3">
        <v>0.99912596848436841</v>
      </c>
      <c r="G41" s="3">
        <v>0.99915526082654138</v>
      </c>
      <c r="H41" s="3">
        <v>0.99918364768717138</v>
      </c>
      <c r="I41" s="3">
        <v>0.99921115430562446</v>
      </c>
      <c r="J41" s="3">
        <v>0.99923780531193274</v>
      </c>
      <c r="K41" s="3">
        <v>0.9992636247384461</v>
      </c>
      <c r="L41" s="3">
        <v>0.99928863603135465</v>
      </c>
    </row>
    <row r="42" spans="2:12" x14ac:dyDescent="0.3">
      <c r="B42" s="4">
        <v>3.2</v>
      </c>
      <c r="C42" s="3">
        <v>0.99931286206208414</v>
      </c>
      <c r="D42" s="3">
        <v>0.99933632513856008</v>
      </c>
      <c r="E42" s="3">
        <v>0.99935904701633993</v>
      </c>
      <c r="F42" s="3">
        <v>0.99938104890961321</v>
      </c>
      <c r="G42" s="3">
        <v>0.99940235150206558</v>
      </c>
      <c r="H42" s="3">
        <v>0.99942297495760923</v>
      </c>
      <c r="I42" s="3">
        <v>0.99944293893097536</v>
      </c>
      <c r="J42" s="3">
        <v>0.99946226257817028</v>
      </c>
      <c r="K42" s="3">
        <v>0.99948096456679303</v>
      </c>
      <c r="L42" s="3">
        <v>0.99949906308621428</v>
      </c>
    </row>
    <row r="43" spans="2:12" x14ac:dyDescent="0.3">
      <c r="B43" s="4">
        <v>3.3</v>
      </c>
      <c r="C43" s="3">
        <v>0.99951657585761622</v>
      </c>
      <c r="D43" s="3">
        <v>0.99953352014389241</v>
      </c>
      <c r="E43" s="3">
        <v>0.99954991275940785</v>
      </c>
      <c r="F43" s="3">
        <v>0.99956577007961833</v>
      </c>
      <c r="G43" s="3">
        <v>0.99958110805054967</v>
      </c>
      <c r="H43" s="3">
        <v>0.99959594219813597</v>
      </c>
      <c r="I43" s="3">
        <v>0.99961028763741799</v>
      </c>
      <c r="J43" s="3">
        <v>0.99962415908159996</v>
      </c>
      <c r="K43" s="3">
        <v>0.99963757085096694</v>
      </c>
      <c r="L43" s="3">
        <v>0.99965053688166206</v>
      </c>
    </row>
    <row r="44" spans="2:12" x14ac:dyDescent="0.3">
      <c r="B44" s="4">
        <v>3.4</v>
      </c>
      <c r="C44" s="3">
        <v>0.99966307073432314</v>
      </c>
      <c r="D44" s="3">
        <v>0.99967518560258117</v>
      </c>
      <c r="E44" s="3">
        <v>0.99968689432141877</v>
      </c>
      <c r="F44" s="3">
        <v>0.99969820937539133</v>
      </c>
      <c r="G44" s="3">
        <v>0.9997091429067092</v>
      </c>
      <c r="H44" s="3">
        <v>0.99971970672318378</v>
      </c>
      <c r="I44" s="3">
        <v>0.99972991230603647</v>
      </c>
      <c r="J44" s="3">
        <v>0.99973977081757248</v>
      </c>
      <c r="K44" s="3">
        <v>0.99974929310871952</v>
      </c>
      <c r="L44" s="3">
        <v>0.99975848972643211</v>
      </c>
    </row>
    <row r="45" spans="2:12" x14ac:dyDescent="0.3">
      <c r="B45" s="5">
        <v>3.5</v>
      </c>
      <c r="C45" s="6">
        <v>0.99976737092096446</v>
      </c>
      <c r="D45" s="6">
        <v>0.99977594665300895</v>
      </c>
      <c r="E45" s="6">
        <v>0.99978422660070532</v>
      </c>
      <c r="F45" s="6">
        <v>0.99979222016651936</v>
      </c>
      <c r="G45" s="6">
        <v>0.99979993648399268</v>
      </c>
      <c r="H45" s="6">
        <v>0.99980738442436434</v>
      </c>
      <c r="I45" s="6">
        <v>0.99981457260306672</v>
      </c>
      <c r="J45" s="6">
        <v>0.99982150938609515</v>
      </c>
      <c r="K45" s="6">
        <v>0.99982820289625407</v>
      </c>
      <c r="L45" s="6">
        <v>0.99983466101927987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96E9-027A-4CE1-8FB7-89410A03FB3B}">
  <dimension ref="A1:W44"/>
  <sheetViews>
    <sheetView showGridLines="0" topLeftCell="A25" zoomScaleNormal="100" workbookViewId="0">
      <selection activeCell="A44" sqref="A44"/>
    </sheetView>
    <sheetView workbookViewId="1"/>
  </sheetViews>
  <sheetFormatPr defaultRowHeight="13.2" x14ac:dyDescent="0.25"/>
  <cols>
    <col min="1" max="1" width="19.33203125" style="9" customWidth="1"/>
    <col min="2" max="2" width="9.33203125" style="9" customWidth="1"/>
    <col min="3" max="4" width="7.6640625" style="9" customWidth="1"/>
    <col min="5" max="5" width="8.6640625" style="9" customWidth="1"/>
    <col min="6" max="6" width="7.88671875" style="9" customWidth="1"/>
    <col min="7" max="7" width="8" style="9" customWidth="1"/>
    <col min="8" max="8" width="7.44140625" style="9" customWidth="1"/>
    <col min="9" max="9" width="7.6640625" style="9" customWidth="1"/>
    <col min="10" max="10" width="7.88671875" style="9" customWidth="1"/>
    <col min="11" max="257" width="9.109375" style="9"/>
    <col min="258" max="258" width="20.109375" style="9" customWidth="1"/>
    <col min="259" max="259" width="9.33203125" style="9" customWidth="1"/>
    <col min="260" max="260" width="7.6640625" style="9" customWidth="1"/>
    <col min="261" max="261" width="8.6640625" style="9" customWidth="1"/>
    <col min="262" max="262" width="7.88671875" style="9" customWidth="1"/>
    <col min="263" max="263" width="8" style="9" customWidth="1"/>
    <col min="264" max="264" width="7.44140625" style="9" customWidth="1"/>
    <col min="265" max="265" width="7.6640625" style="9" customWidth="1"/>
    <col min="266" max="266" width="7.88671875" style="9" customWidth="1"/>
    <col min="267" max="513" width="9.109375" style="9"/>
    <col min="514" max="514" width="20.109375" style="9" customWidth="1"/>
    <col min="515" max="515" width="9.33203125" style="9" customWidth="1"/>
    <col min="516" max="516" width="7.6640625" style="9" customWidth="1"/>
    <col min="517" max="517" width="8.6640625" style="9" customWidth="1"/>
    <col min="518" max="518" width="7.88671875" style="9" customWidth="1"/>
    <col min="519" max="519" width="8" style="9" customWidth="1"/>
    <col min="520" max="520" width="7.44140625" style="9" customWidth="1"/>
    <col min="521" max="521" width="7.6640625" style="9" customWidth="1"/>
    <col min="522" max="522" width="7.88671875" style="9" customWidth="1"/>
    <col min="523" max="769" width="9.109375" style="9"/>
    <col min="770" max="770" width="20.109375" style="9" customWidth="1"/>
    <col min="771" max="771" width="9.33203125" style="9" customWidth="1"/>
    <col min="772" max="772" width="7.6640625" style="9" customWidth="1"/>
    <col min="773" max="773" width="8.6640625" style="9" customWidth="1"/>
    <col min="774" max="774" width="7.88671875" style="9" customWidth="1"/>
    <col min="775" max="775" width="8" style="9" customWidth="1"/>
    <col min="776" max="776" width="7.44140625" style="9" customWidth="1"/>
    <col min="777" max="777" width="7.6640625" style="9" customWidth="1"/>
    <col min="778" max="778" width="7.88671875" style="9" customWidth="1"/>
    <col min="779" max="1025" width="9.109375" style="9"/>
    <col min="1026" max="1026" width="20.109375" style="9" customWidth="1"/>
    <col min="1027" max="1027" width="9.33203125" style="9" customWidth="1"/>
    <col min="1028" max="1028" width="7.6640625" style="9" customWidth="1"/>
    <col min="1029" max="1029" width="8.6640625" style="9" customWidth="1"/>
    <col min="1030" max="1030" width="7.88671875" style="9" customWidth="1"/>
    <col min="1031" max="1031" width="8" style="9" customWidth="1"/>
    <col min="1032" max="1032" width="7.44140625" style="9" customWidth="1"/>
    <col min="1033" max="1033" width="7.6640625" style="9" customWidth="1"/>
    <col min="1034" max="1034" width="7.88671875" style="9" customWidth="1"/>
    <col min="1035" max="1281" width="9.109375" style="9"/>
    <col min="1282" max="1282" width="20.109375" style="9" customWidth="1"/>
    <col min="1283" max="1283" width="9.33203125" style="9" customWidth="1"/>
    <col min="1284" max="1284" width="7.6640625" style="9" customWidth="1"/>
    <col min="1285" max="1285" width="8.6640625" style="9" customWidth="1"/>
    <col min="1286" max="1286" width="7.88671875" style="9" customWidth="1"/>
    <col min="1287" max="1287" width="8" style="9" customWidth="1"/>
    <col min="1288" max="1288" width="7.44140625" style="9" customWidth="1"/>
    <col min="1289" max="1289" width="7.6640625" style="9" customWidth="1"/>
    <col min="1290" max="1290" width="7.88671875" style="9" customWidth="1"/>
    <col min="1291" max="1537" width="9.109375" style="9"/>
    <col min="1538" max="1538" width="20.109375" style="9" customWidth="1"/>
    <col min="1539" max="1539" width="9.33203125" style="9" customWidth="1"/>
    <col min="1540" max="1540" width="7.6640625" style="9" customWidth="1"/>
    <col min="1541" max="1541" width="8.6640625" style="9" customWidth="1"/>
    <col min="1542" max="1542" width="7.88671875" style="9" customWidth="1"/>
    <col min="1543" max="1543" width="8" style="9" customWidth="1"/>
    <col min="1544" max="1544" width="7.44140625" style="9" customWidth="1"/>
    <col min="1545" max="1545" width="7.6640625" style="9" customWidth="1"/>
    <col min="1546" max="1546" width="7.88671875" style="9" customWidth="1"/>
    <col min="1547" max="1793" width="9.109375" style="9"/>
    <col min="1794" max="1794" width="20.109375" style="9" customWidth="1"/>
    <col min="1795" max="1795" width="9.33203125" style="9" customWidth="1"/>
    <col min="1796" max="1796" width="7.6640625" style="9" customWidth="1"/>
    <col min="1797" max="1797" width="8.6640625" style="9" customWidth="1"/>
    <col min="1798" max="1798" width="7.88671875" style="9" customWidth="1"/>
    <col min="1799" max="1799" width="8" style="9" customWidth="1"/>
    <col min="1800" max="1800" width="7.44140625" style="9" customWidth="1"/>
    <col min="1801" max="1801" width="7.6640625" style="9" customWidth="1"/>
    <col min="1802" max="1802" width="7.88671875" style="9" customWidth="1"/>
    <col min="1803" max="2049" width="9.109375" style="9"/>
    <col min="2050" max="2050" width="20.109375" style="9" customWidth="1"/>
    <col min="2051" max="2051" width="9.33203125" style="9" customWidth="1"/>
    <col min="2052" max="2052" width="7.6640625" style="9" customWidth="1"/>
    <col min="2053" max="2053" width="8.6640625" style="9" customWidth="1"/>
    <col min="2054" max="2054" width="7.88671875" style="9" customWidth="1"/>
    <col min="2055" max="2055" width="8" style="9" customWidth="1"/>
    <col min="2056" max="2056" width="7.44140625" style="9" customWidth="1"/>
    <col min="2057" max="2057" width="7.6640625" style="9" customWidth="1"/>
    <col min="2058" max="2058" width="7.88671875" style="9" customWidth="1"/>
    <col min="2059" max="2305" width="9.109375" style="9"/>
    <col min="2306" max="2306" width="20.109375" style="9" customWidth="1"/>
    <col min="2307" max="2307" width="9.33203125" style="9" customWidth="1"/>
    <col min="2308" max="2308" width="7.6640625" style="9" customWidth="1"/>
    <col min="2309" max="2309" width="8.6640625" style="9" customWidth="1"/>
    <col min="2310" max="2310" width="7.88671875" style="9" customWidth="1"/>
    <col min="2311" max="2311" width="8" style="9" customWidth="1"/>
    <col min="2312" max="2312" width="7.44140625" style="9" customWidth="1"/>
    <col min="2313" max="2313" width="7.6640625" style="9" customWidth="1"/>
    <col min="2314" max="2314" width="7.88671875" style="9" customWidth="1"/>
    <col min="2315" max="2561" width="9.109375" style="9"/>
    <col min="2562" max="2562" width="20.109375" style="9" customWidth="1"/>
    <col min="2563" max="2563" width="9.33203125" style="9" customWidth="1"/>
    <col min="2564" max="2564" width="7.6640625" style="9" customWidth="1"/>
    <col min="2565" max="2565" width="8.6640625" style="9" customWidth="1"/>
    <col min="2566" max="2566" width="7.88671875" style="9" customWidth="1"/>
    <col min="2567" max="2567" width="8" style="9" customWidth="1"/>
    <col min="2568" max="2568" width="7.44140625" style="9" customWidth="1"/>
    <col min="2569" max="2569" width="7.6640625" style="9" customWidth="1"/>
    <col min="2570" max="2570" width="7.88671875" style="9" customWidth="1"/>
    <col min="2571" max="2817" width="9.109375" style="9"/>
    <col min="2818" max="2818" width="20.109375" style="9" customWidth="1"/>
    <col min="2819" max="2819" width="9.33203125" style="9" customWidth="1"/>
    <col min="2820" max="2820" width="7.6640625" style="9" customWidth="1"/>
    <col min="2821" max="2821" width="8.6640625" style="9" customWidth="1"/>
    <col min="2822" max="2822" width="7.88671875" style="9" customWidth="1"/>
    <col min="2823" max="2823" width="8" style="9" customWidth="1"/>
    <col min="2824" max="2824" width="7.44140625" style="9" customWidth="1"/>
    <col min="2825" max="2825" width="7.6640625" style="9" customWidth="1"/>
    <col min="2826" max="2826" width="7.88671875" style="9" customWidth="1"/>
    <col min="2827" max="3073" width="9.109375" style="9"/>
    <col min="3074" max="3074" width="20.109375" style="9" customWidth="1"/>
    <col min="3075" max="3075" width="9.33203125" style="9" customWidth="1"/>
    <col min="3076" max="3076" width="7.6640625" style="9" customWidth="1"/>
    <col min="3077" max="3077" width="8.6640625" style="9" customWidth="1"/>
    <col min="3078" max="3078" width="7.88671875" style="9" customWidth="1"/>
    <col min="3079" max="3079" width="8" style="9" customWidth="1"/>
    <col min="3080" max="3080" width="7.44140625" style="9" customWidth="1"/>
    <col min="3081" max="3081" width="7.6640625" style="9" customWidth="1"/>
    <col min="3082" max="3082" width="7.88671875" style="9" customWidth="1"/>
    <col min="3083" max="3329" width="9.109375" style="9"/>
    <col min="3330" max="3330" width="20.109375" style="9" customWidth="1"/>
    <col min="3331" max="3331" width="9.33203125" style="9" customWidth="1"/>
    <col min="3332" max="3332" width="7.6640625" style="9" customWidth="1"/>
    <col min="3333" max="3333" width="8.6640625" style="9" customWidth="1"/>
    <col min="3334" max="3334" width="7.88671875" style="9" customWidth="1"/>
    <col min="3335" max="3335" width="8" style="9" customWidth="1"/>
    <col min="3336" max="3336" width="7.44140625" style="9" customWidth="1"/>
    <col min="3337" max="3337" width="7.6640625" style="9" customWidth="1"/>
    <col min="3338" max="3338" width="7.88671875" style="9" customWidth="1"/>
    <col min="3339" max="3585" width="9.109375" style="9"/>
    <col min="3586" max="3586" width="20.109375" style="9" customWidth="1"/>
    <col min="3587" max="3587" width="9.33203125" style="9" customWidth="1"/>
    <col min="3588" max="3588" width="7.6640625" style="9" customWidth="1"/>
    <col min="3589" max="3589" width="8.6640625" style="9" customWidth="1"/>
    <col min="3590" max="3590" width="7.88671875" style="9" customWidth="1"/>
    <col min="3591" max="3591" width="8" style="9" customWidth="1"/>
    <col min="3592" max="3592" width="7.44140625" style="9" customWidth="1"/>
    <col min="3593" max="3593" width="7.6640625" style="9" customWidth="1"/>
    <col min="3594" max="3594" width="7.88671875" style="9" customWidth="1"/>
    <col min="3595" max="3841" width="9.109375" style="9"/>
    <col min="3842" max="3842" width="20.109375" style="9" customWidth="1"/>
    <col min="3843" max="3843" width="9.33203125" style="9" customWidth="1"/>
    <col min="3844" max="3844" width="7.6640625" style="9" customWidth="1"/>
    <col min="3845" max="3845" width="8.6640625" style="9" customWidth="1"/>
    <col min="3846" max="3846" width="7.88671875" style="9" customWidth="1"/>
    <col min="3847" max="3847" width="8" style="9" customWidth="1"/>
    <col min="3848" max="3848" width="7.44140625" style="9" customWidth="1"/>
    <col min="3849" max="3849" width="7.6640625" style="9" customWidth="1"/>
    <col min="3850" max="3850" width="7.88671875" style="9" customWidth="1"/>
    <col min="3851" max="4097" width="9.109375" style="9"/>
    <col min="4098" max="4098" width="20.109375" style="9" customWidth="1"/>
    <col min="4099" max="4099" width="9.33203125" style="9" customWidth="1"/>
    <col min="4100" max="4100" width="7.6640625" style="9" customWidth="1"/>
    <col min="4101" max="4101" width="8.6640625" style="9" customWidth="1"/>
    <col min="4102" max="4102" width="7.88671875" style="9" customWidth="1"/>
    <col min="4103" max="4103" width="8" style="9" customWidth="1"/>
    <col min="4104" max="4104" width="7.44140625" style="9" customWidth="1"/>
    <col min="4105" max="4105" width="7.6640625" style="9" customWidth="1"/>
    <col min="4106" max="4106" width="7.88671875" style="9" customWidth="1"/>
    <col min="4107" max="4353" width="9.109375" style="9"/>
    <col min="4354" max="4354" width="20.109375" style="9" customWidth="1"/>
    <col min="4355" max="4355" width="9.33203125" style="9" customWidth="1"/>
    <col min="4356" max="4356" width="7.6640625" style="9" customWidth="1"/>
    <col min="4357" max="4357" width="8.6640625" style="9" customWidth="1"/>
    <col min="4358" max="4358" width="7.88671875" style="9" customWidth="1"/>
    <col min="4359" max="4359" width="8" style="9" customWidth="1"/>
    <col min="4360" max="4360" width="7.44140625" style="9" customWidth="1"/>
    <col min="4361" max="4361" width="7.6640625" style="9" customWidth="1"/>
    <col min="4362" max="4362" width="7.88671875" style="9" customWidth="1"/>
    <col min="4363" max="4609" width="9.109375" style="9"/>
    <col min="4610" max="4610" width="20.109375" style="9" customWidth="1"/>
    <col min="4611" max="4611" width="9.33203125" style="9" customWidth="1"/>
    <col min="4612" max="4612" width="7.6640625" style="9" customWidth="1"/>
    <col min="4613" max="4613" width="8.6640625" style="9" customWidth="1"/>
    <col min="4614" max="4614" width="7.88671875" style="9" customWidth="1"/>
    <col min="4615" max="4615" width="8" style="9" customWidth="1"/>
    <col min="4616" max="4616" width="7.44140625" style="9" customWidth="1"/>
    <col min="4617" max="4617" width="7.6640625" style="9" customWidth="1"/>
    <col min="4618" max="4618" width="7.88671875" style="9" customWidth="1"/>
    <col min="4619" max="4865" width="9.109375" style="9"/>
    <col min="4866" max="4866" width="20.109375" style="9" customWidth="1"/>
    <col min="4867" max="4867" width="9.33203125" style="9" customWidth="1"/>
    <col min="4868" max="4868" width="7.6640625" style="9" customWidth="1"/>
    <col min="4869" max="4869" width="8.6640625" style="9" customWidth="1"/>
    <col min="4870" max="4870" width="7.88671875" style="9" customWidth="1"/>
    <col min="4871" max="4871" width="8" style="9" customWidth="1"/>
    <col min="4872" max="4872" width="7.44140625" style="9" customWidth="1"/>
    <col min="4873" max="4873" width="7.6640625" style="9" customWidth="1"/>
    <col min="4874" max="4874" width="7.88671875" style="9" customWidth="1"/>
    <col min="4875" max="5121" width="9.109375" style="9"/>
    <col min="5122" max="5122" width="20.109375" style="9" customWidth="1"/>
    <col min="5123" max="5123" width="9.33203125" style="9" customWidth="1"/>
    <col min="5124" max="5124" width="7.6640625" style="9" customWidth="1"/>
    <col min="5125" max="5125" width="8.6640625" style="9" customWidth="1"/>
    <col min="5126" max="5126" width="7.88671875" style="9" customWidth="1"/>
    <col min="5127" max="5127" width="8" style="9" customWidth="1"/>
    <col min="5128" max="5128" width="7.44140625" style="9" customWidth="1"/>
    <col min="5129" max="5129" width="7.6640625" style="9" customWidth="1"/>
    <col min="5130" max="5130" width="7.88671875" style="9" customWidth="1"/>
    <col min="5131" max="5377" width="9.109375" style="9"/>
    <col min="5378" max="5378" width="20.109375" style="9" customWidth="1"/>
    <col min="5379" max="5379" width="9.33203125" style="9" customWidth="1"/>
    <col min="5380" max="5380" width="7.6640625" style="9" customWidth="1"/>
    <col min="5381" max="5381" width="8.6640625" style="9" customWidth="1"/>
    <col min="5382" max="5382" width="7.88671875" style="9" customWidth="1"/>
    <col min="5383" max="5383" width="8" style="9" customWidth="1"/>
    <col min="5384" max="5384" width="7.44140625" style="9" customWidth="1"/>
    <col min="5385" max="5385" width="7.6640625" style="9" customWidth="1"/>
    <col min="5386" max="5386" width="7.88671875" style="9" customWidth="1"/>
    <col min="5387" max="5633" width="9.109375" style="9"/>
    <col min="5634" max="5634" width="20.109375" style="9" customWidth="1"/>
    <col min="5635" max="5635" width="9.33203125" style="9" customWidth="1"/>
    <col min="5636" max="5636" width="7.6640625" style="9" customWidth="1"/>
    <col min="5637" max="5637" width="8.6640625" style="9" customWidth="1"/>
    <col min="5638" max="5638" width="7.88671875" style="9" customWidth="1"/>
    <col min="5639" max="5639" width="8" style="9" customWidth="1"/>
    <col min="5640" max="5640" width="7.44140625" style="9" customWidth="1"/>
    <col min="5641" max="5641" width="7.6640625" style="9" customWidth="1"/>
    <col min="5642" max="5642" width="7.88671875" style="9" customWidth="1"/>
    <col min="5643" max="5889" width="9.109375" style="9"/>
    <col min="5890" max="5890" width="20.109375" style="9" customWidth="1"/>
    <col min="5891" max="5891" width="9.33203125" style="9" customWidth="1"/>
    <col min="5892" max="5892" width="7.6640625" style="9" customWidth="1"/>
    <col min="5893" max="5893" width="8.6640625" style="9" customWidth="1"/>
    <col min="5894" max="5894" width="7.88671875" style="9" customWidth="1"/>
    <col min="5895" max="5895" width="8" style="9" customWidth="1"/>
    <col min="5896" max="5896" width="7.44140625" style="9" customWidth="1"/>
    <col min="5897" max="5897" width="7.6640625" style="9" customWidth="1"/>
    <col min="5898" max="5898" width="7.88671875" style="9" customWidth="1"/>
    <col min="5899" max="6145" width="9.109375" style="9"/>
    <col min="6146" max="6146" width="20.109375" style="9" customWidth="1"/>
    <col min="6147" max="6147" width="9.33203125" style="9" customWidth="1"/>
    <col min="6148" max="6148" width="7.6640625" style="9" customWidth="1"/>
    <col min="6149" max="6149" width="8.6640625" style="9" customWidth="1"/>
    <col min="6150" max="6150" width="7.88671875" style="9" customWidth="1"/>
    <col min="6151" max="6151" width="8" style="9" customWidth="1"/>
    <col min="6152" max="6152" width="7.44140625" style="9" customWidth="1"/>
    <col min="6153" max="6153" width="7.6640625" style="9" customWidth="1"/>
    <col min="6154" max="6154" width="7.88671875" style="9" customWidth="1"/>
    <col min="6155" max="6401" width="9.109375" style="9"/>
    <col min="6402" max="6402" width="20.109375" style="9" customWidth="1"/>
    <col min="6403" max="6403" width="9.33203125" style="9" customWidth="1"/>
    <col min="6404" max="6404" width="7.6640625" style="9" customWidth="1"/>
    <col min="6405" max="6405" width="8.6640625" style="9" customWidth="1"/>
    <col min="6406" max="6406" width="7.88671875" style="9" customWidth="1"/>
    <col min="6407" max="6407" width="8" style="9" customWidth="1"/>
    <col min="6408" max="6408" width="7.44140625" style="9" customWidth="1"/>
    <col min="6409" max="6409" width="7.6640625" style="9" customWidth="1"/>
    <col min="6410" max="6410" width="7.88671875" style="9" customWidth="1"/>
    <col min="6411" max="6657" width="9.109375" style="9"/>
    <col min="6658" max="6658" width="20.109375" style="9" customWidth="1"/>
    <col min="6659" max="6659" width="9.33203125" style="9" customWidth="1"/>
    <col min="6660" max="6660" width="7.6640625" style="9" customWidth="1"/>
    <col min="6661" max="6661" width="8.6640625" style="9" customWidth="1"/>
    <col min="6662" max="6662" width="7.88671875" style="9" customWidth="1"/>
    <col min="6663" max="6663" width="8" style="9" customWidth="1"/>
    <col min="6664" max="6664" width="7.44140625" style="9" customWidth="1"/>
    <col min="6665" max="6665" width="7.6640625" style="9" customWidth="1"/>
    <col min="6666" max="6666" width="7.88671875" style="9" customWidth="1"/>
    <col min="6667" max="6913" width="9.109375" style="9"/>
    <col min="6914" max="6914" width="20.109375" style="9" customWidth="1"/>
    <col min="6915" max="6915" width="9.33203125" style="9" customWidth="1"/>
    <col min="6916" max="6916" width="7.6640625" style="9" customWidth="1"/>
    <col min="6917" max="6917" width="8.6640625" style="9" customWidth="1"/>
    <col min="6918" max="6918" width="7.88671875" style="9" customWidth="1"/>
    <col min="6919" max="6919" width="8" style="9" customWidth="1"/>
    <col min="6920" max="6920" width="7.44140625" style="9" customWidth="1"/>
    <col min="6921" max="6921" width="7.6640625" style="9" customWidth="1"/>
    <col min="6922" max="6922" width="7.88671875" style="9" customWidth="1"/>
    <col min="6923" max="7169" width="9.109375" style="9"/>
    <col min="7170" max="7170" width="20.109375" style="9" customWidth="1"/>
    <col min="7171" max="7171" width="9.33203125" style="9" customWidth="1"/>
    <col min="7172" max="7172" width="7.6640625" style="9" customWidth="1"/>
    <col min="7173" max="7173" width="8.6640625" style="9" customWidth="1"/>
    <col min="7174" max="7174" width="7.88671875" style="9" customWidth="1"/>
    <col min="7175" max="7175" width="8" style="9" customWidth="1"/>
    <col min="7176" max="7176" width="7.44140625" style="9" customWidth="1"/>
    <col min="7177" max="7177" width="7.6640625" style="9" customWidth="1"/>
    <col min="7178" max="7178" width="7.88671875" style="9" customWidth="1"/>
    <col min="7179" max="7425" width="9.109375" style="9"/>
    <col min="7426" max="7426" width="20.109375" style="9" customWidth="1"/>
    <col min="7427" max="7427" width="9.33203125" style="9" customWidth="1"/>
    <col min="7428" max="7428" width="7.6640625" style="9" customWidth="1"/>
    <col min="7429" max="7429" width="8.6640625" style="9" customWidth="1"/>
    <col min="7430" max="7430" width="7.88671875" style="9" customWidth="1"/>
    <col min="7431" max="7431" width="8" style="9" customWidth="1"/>
    <col min="7432" max="7432" width="7.44140625" style="9" customWidth="1"/>
    <col min="7433" max="7433" width="7.6640625" style="9" customWidth="1"/>
    <col min="7434" max="7434" width="7.88671875" style="9" customWidth="1"/>
    <col min="7435" max="7681" width="9.109375" style="9"/>
    <col min="7682" max="7682" width="20.109375" style="9" customWidth="1"/>
    <col min="7683" max="7683" width="9.33203125" style="9" customWidth="1"/>
    <col min="7684" max="7684" width="7.6640625" style="9" customWidth="1"/>
    <col min="7685" max="7685" width="8.6640625" style="9" customWidth="1"/>
    <col min="7686" max="7686" width="7.88671875" style="9" customWidth="1"/>
    <col min="7687" max="7687" width="8" style="9" customWidth="1"/>
    <col min="7688" max="7688" width="7.44140625" style="9" customWidth="1"/>
    <col min="7689" max="7689" width="7.6640625" style="9" customWidth="1"/>
    <col min="7690" max="7690" width="7.88671875" style="9" customWidth="1"/>
    <col min="7691" max="7937" width="9.109375" style="9"/>
    <col min="7938" max="7938" width="20.109375" style="9" customWidth="1"/>
    <col min="7939" max="7939" width="9.33203125" style="9" customWidth="1"/>
    <col min="7940" max="7940" width="7.6640625" style="9" customWidth="1"/>
    <col min="7941" max="7941" width="8.6640625" style="9" customWidth="1"/>
    <col min="7942" max="7942" width="7.88671875" style="9" customWidth="1"/>
    <col min="7943" max="7943" width="8" style="9" customWidth="1"/>
    <col min="7944" max="7944" width="7.44140625" style="9" customWidth="1"/>
    <col min="7945" max="7945" width="7.6640625" style="9" customWidth="1"/>
    <col min="7946" max="7946" width="7.88671875" style="9" customWidth="1"/>
    <col min="7947" max="8193" width="9.109375" style="9"/>
    <col min="8194" max="8194" width="20.109375" style="9" customWidth="1"/>
    <col min="8195" max="8195" width="9.33203125" style="9" customWidth="1"/>
    <col min="8196" max="8196" width="7.6640625" style="9" customWidth="1"/>
    <col min="8197" max="8197" width="8.6640625" style="9" customWidth="1"/>
    <col min="8198" max="8198" width="7.88671875" style="9" customWidth="1"/>
    <col min="8199" max="8199" width="8" style="9" customWidth="1"/>
    <col min="8200" max="8200" width="7.44140625" style="9" customWidth="1"/>
    <col min="8201" max="8201" width="7.6640625" style="9" customWidth="1"/>
    <col min="8202" max="8202" width="7.88671875" style="9" customWidth="1"/>
    <col min="8203" max="8449" width="9.109375" style="9"/>
    <col min="8450" max="8450" width="20.109375" style="9" customWidth="1"/>
    <col min="8451" max="8451" width="9.33203125" style="9" customWidth="1"/>
    <col min="8452" max="8452" width="7.6640625" style="9" customWidth="1"/>
    <col min="8453" max="8453" width="8.6640625" style="9" customWidth="1"/>
    <col min="8454" max="8454" width="7.88671875" style="9" customWidth="1"/>
    <col min="8455" max="8455" width="8" style="9" customWidth="1"/>
    <col min="8456" max="8456" width="7.44140625" style="9" customWidth="1"/>
    <col min="8457" max="8457" width="7.6640625" style="9" customWidth="1"/>
    <col min="8458" max="8458" width="7.88671875" style="9" customWidth="1"/>
    <col min="8459" max="8705" width="9.109375" style="9"/>
    <col min="8706" max="8706" width="20.109375" style="9" customWidth="1"/>
    <col min="8707" max="8707" width="9.33203125" style="9" customWidth="1"/>
    <col min="8708" max="8708" width="7.6640625" style="9" customWidth="1"/>
    <col min="8709" max="8709" width="8.6640625" style="9" customWidth="1"/>
    <col min="8710" max="8710" width="7.88671875" style="9" customWidth="1"/>
    <col min="8711" max="8711" width="8" style="9" customWidth="1"/>
    <col min="8712" max="8712" width="7.44140625" style="9" customWidth="1"/>
    <col min="8713" max="8713" width="7.6640625" style="9" customWidth="1"/>
    <col min="8714" max="8714" width="7.88671875" style="9" customWidth="1"/>
    <col min="8715" max="8961" width="9.109375" style="9"/>
    <col min="8962" max="8962" width="20.109375" style="9" customWidth="1"/>
    <col min="8963" max="8963" width="9.33203125" style="9" customWidth="1"/>
    <col min="8964" max="8964" width="7.6640625" style="9" customWidth="1"/>
    <col min="8965" max="8965" width="8.6640625" style="9" customWidth="1"/>
    <col min="8966" max="8966" width="7.88671875" style="9" customWidth="1"/>
    <col min="8967" max="8967" width="8" style="9" customWidth="1"/>
    <col min="8968" max="8968" width="7.44140625" style="9" customWidth="1"/>
    <col min="8969" max="8969" width="7.6640625" style="9" customWidth="1"/>
    <col min="8970" max="8970" width="7.88671875" style="9" customWidth="1"/>
    <col min="8971" max="9217" width="9.109375" style="9"/>
    <col min="9218" max="9218" width="20.109375" style="9" customWidth="1"/>
    <col min="9219" max="9219" width="9.33203125" style="9" customWidth="1"/>
    <col min="9220" max="9220" width="7.6640625" style="9" customWidth="1"/>
    <col min="9221" max="9221" width="8.6640625" style="9" customWidth="1"/>
    <col min="9222" max="9222" width="7.88671875" style="9" customWidth="1"/>
    <col min="9223" max="9223" width="8" style="9" customWidth="1"/>
    <col min="9224" max="9224" width="7.44140625" style="9" customWidth="1"/>
    <col min="9225" max="9225" width="7.6640625" style="9" customWidth="1"/>
    <col min="9226" max="9226" width="7.88671875" style="9" customWidth="1"/>
    <col min="9227" max="9473" width="9.109375" style="9"/>
    <col min="9474" max="9474" width="20.109375" style="9" customWidth="1"/>
    <col min="9475" max="9475" width="9.33203125" style="9" customWidth="1"/>
    <col min="9476" max="9476" width="7.6640625" style="9" customWidth="1"/>
    <col min="9477" max="9477" width="8.6640625" style="9" customWidth="1"/>
    <col min="9478" max="9478" width="7.88671875" style="9" customWidth="1"/>
    <col min="9479" max="9479" width="8" style="9" customWidth="1"/>
    <col min="9480" max="9480" width="7.44140625" style="9" customWidth="1"/>
    <col min="9481" max="9481" width="7.6640625" style="9" customWidth="1"/>
    <col min="9482" max="9482" width="7.88671875" style="9" customWidth="1"/>
    <col min="9483" max="9729" width="9.109375" style="9"/>
    <col min="9730" max="9730" width="20.109375" style="9" customWidth="1"/>
    <col min="9731" max="9731" width="9.33203125" style="9" customWidth="1"/>
    <col min="9732" max="9732" width="7.6640625" style="9" customWidth="1"/>
    <col min="9733" max="9733" width="8.6640625" style="9" customWidth="1"/>
    <col min="9734" max="9734" width="7.88671875" style="9" customWidth="1"/>
    <col min="9735" max="9735" width="8" style="9" customWidth="1"/>
    <col min="9736" max="9736" width="7.44140625" style="9" customWidth="1"/>
    <col min="9737" max="9737" width="7.6640625" style="9" customWidth="1"/>
    <col min="9738" max="9738" width="7.88671875" style="9" customWidth="1"/>
    <col min="9739" max="9985" width="9.109375" style="9"/>
    <col min="9986" max="9986" width="20.109375" style="9" customWidth="1"/>
    <col min="9987" max="9987" width="9.33203125" style="9" customWidth="1"/>
    <col min="9988" max="9988" width="7.6640625" style="9" customWidth="1"/>
    <col min="9989" max="9989" width="8.6640625" style="9" customWidth="1"/>
    <col min="9990" max="9990" width="7.88671875" style="9" customWidth="1"/>
    <col min="9991" max="9991" width="8" style="9" customWidth="1"/>
    <col min="9992" max="9992" width="7.44140625" style="9" customWidth="1"/>
    <col min="9993" max="9993" width="7.6640625" style="9" customWidth="1"/>
    <col min="9994" max="9994" width="7.88671875" style="9" customWidth="1"/>
    <col min="9995" max="10241" width="9.109375" style="9"/>
    <col min="10242" max="10242" width="20.109375" style="9" customWidth="1"/>
    <col min="10243" max="10243" width="9.33203125" style="9" customWidth="1"/>
    <col min="10244" max="10244" width="7.6640625" style="9" customWidth="1"/>
    <col min="10245" max="10245" width="8.6640625" style="9" customWidth="1"/>
    <col min="10246" max="10246" width="7.88671875" style="9" customWidth="1"/>
    <col min="10247" max="10247" width="8" style="9" customWidth="1"/>
    <col min="10248" max="10248" width="7.44140625" style="9" customWidth="1"/>
    <col min="10249" max="10249" width="7.6640625" style="9" customWidth="1"/>
    <col min="10250" max="10250" width="7.88671875" style="9" customWidth="1"/>
    <col min="10251" max="10497" width="9.109375" style="9"/>
    <col min="10498" max="10498" width="20.109375" style="9" customWidth="1"/>
    <col min="10499" max="10499" width="9.33203125" style="9" customWidth="1"/>
    <col min="10500" max="10500" width="7.6640625" style="9" customWidth="1"/>
    <col min="10501" max="10501" width="8.6640625" style="9" customWidth="1"/>
    <col min="10502" max="10502" width="7.88671875" style="9" customWidth="1"/>
    <col min="10503" max="10503" width="8" style="9" customWidth="1"/>
    <col min="10504" max="10504" width="7.44140625" style="9" customWidth="1"/>
    <col min="10505" max="10505" width="7.6640625" style="9" customWidth="1"/>
    <col min="10506" max="10506" width="7.88671875" style="9" customWidth="1"/>
    <col min="10507" max="10753" width="9.109375" style="9"/>
    <col min="10754" max="10754" width="20.109375" style="9" customWidth="1"/>
    <col min="10755" max="10755" width="9.33203125" style="9" customWidth="1"/>
    <col min="10756" max="10756" width="7.6640625" style="9" customWidth="1"/>
    <col min="10757" max="10757" width="8.6640625" style="9" customWidth="1"/>
    <col min="10758" max="10758" width="7.88671875" style="9" customWidth="1"/>
    <col min="10759" max="10759" width="8" style="9" customWidth="1"/>
    <col min="10760" max="10760" width="7.44140625" style="9" customWidth="1"/>
    <col min="10761" max="10761" width="7.6640625" style="9" customWidth="1"/>
    <col min="10762" max="10762" width="7.88671875" style="9" customWidth="1"/>
    <col min="10763" max="11009" width="9.109375" style="9"/>
    <col min="11010" max="11010" width="20.109375" style="9" customWidth="1"/>
    <col min="11011" max="11011" width="9.33203125" style="9" customWidth="1"/>
    <col min="11012" max="11012" width="7.6640625" style="9" customWidth="1"/>
    <col min="11013" max="11013" width="8.6640625" style="9" customWidth="1"/>
    <col min="11014" max="11014" width="7.88671875" style="9" customWidth="1"/>
    <col min="11015" max="11015" width="8" style="9" customWidth="1"/>
    <col min="11016" max="11016" width="7.44140625" style="9" customWidth="1"/>
    <col min="11017" max="11017" width="7.6640625" style="9" customWidth="1"/>
    <col min="11018" max="11018" width="7.88671875" style="9" customWidth="1"/>
    <col min="11019" max="11265" width="9.109375" style="9"/>
    <col min="11266" max="11266" width="20.109375" style="9" customWidth="1"/>
    <col min="11267" max="11267" width="9.33203125" style="9" customWidth="1"/>
    <col min="11268" max="11268" width="7.6640625" style="9" customWidth="1"/>
    <col min="11269" max="11269" width="8.6640625" style="9" customWidth="1"/>
    <col min="11270" max="11270" width="7.88671875" style="9" customWidth="1"/>
    <col min="11271" max="11271" width="8" style="9" customWidth="1"/>
    <col min="11272" max="11272" width="7.44140625" style="9" customWidth="1"/>
    <col min="11273" max="11273" width="7.6640625" style="9" customWidth="1"/>
    <col min="11274" max="11274" width="7.88671875" style="9" customWidth="1"/>
    <col min="11275" max="11521" width="9.109375" style="9"/>
    <col min="11522" max="11522" width="20.109375" style="9" customWidth="1"/>
    <col min="11523" max="11523" width="9.33203125" style="9" customWidth="1"/>
    <col min="11524" max="11524" width="7.6640625" style="9" customWidth="1"/>
    <col min="11525" max="11525" width="8.6640625" style="9" customWidth="1"/>
    <col min="11526" max="11526" width="7.88671875" style="9" customWidth="1"/>
    <col min="11527" max="11527" width="8" style="9" customWidth="1"/>
    <col min="11528" max="11528" width="7.44140625" style="9" customWidth="1"/>
    <col min="11529" max="11529" width="7.6640625" style="9" customWidth="1"/>
    <col min="11530" max="11530" width="7.88671875" style="9" customWidth="1"/>
    <col min="11531" max="11777" width="9.109375" style="9"/>
    <col min="11778" max="11778" width="20.109375" style="9" customWidth="1"/>
    <col min="11779" max="11779" width="9.33203125" style="9" customWidth="1"/>
    <col min="11780" max="11780" width="7.6640625" style="9" customWidth="1"/>
    <col min="11781" max="11781" width="8.6640625" style="9" customWidth="1"/>
    <col min="11782" max="11782" width="7.88671875" style="9" customWidth="1"/>
    <col min="11783" max="11783" width="8" style="9" customWidth="1"/>
    <col min="11784" max="11784" width="7.44140625" style="9" customWidth="1"/>
    <col min="11785" max="11785" width="7.6640625" style="9" customWidth="1"/>
    <col min="11786" max="11786" width="7.88671875" style="9" customWidth="1"/>
    <col min="11787" max="12033" width="9.109375" style="9"/>
    <col min="12034" max="12034" width="20.109375" style="9" customWidth="1"/>
    <col min="12035" max="12035" width="9.33203125" style="9" customWidth="1"/>
    <col min="12036" max="12036" width="7.6640625" style="9" customWidth="1"/>
    <col min="12037" max="12037" width="8.6640625" style="9" customWidth="1"/>
    <col min="12038" max="12038" width="7.88671875" style="9" customWidth="1"/>
    <col min="12039" max="12039" width="8" style="9" customWidth="1"/>
    <col min="12040" max="12040" width="7.44140625" style="9" customWidth="1"/>
    <col min="12041" max="12041" width="7.6640625" style="9" customWidth="1"/>
    <col min="12042" max="12042" width="7.88671875" style="9" customWidth="1"/>
    <col min="12043" max="12289" width="9.109375" style="9"/>
    <col min="12290" max="12290" width="20.109375" style="9" customWidth="1"/>
    <col min="12291" max="12291" width="9.33203125" style="9" customWidth="1"/>
    <col min="12292" max="12292" width="7.6640625" style="9" customWidth="1"/>
    <col min="12293" max="12293" width="8.6640625" style="9" customWidth="1"/>
    <col min="12294" max="12294" width="7.88671875" style="9" customWidth="1"/>
    <col min="12295" max="12295" width="8" style="9" customWidth="1"/>
    <col min="12296" max="12296" width="7.44140625" style="9" customWidth="1"/>
    <col min="12297" max="12297" width="7.6640625" style="9" customWidth="1"/>
    <col min="12298" max="12298" width="7.88671875" style="9" customWidth="1"/>
    <col min="12299" max="12545" width="9.109375" style="9"/>
    <col min="12546" max="12546" width="20.109375" style="9" customWidth="1"/>
    <col min="12547" max="12547" width="9.33203125" style="9" customWidth="1"/>
    <col min="12548" max="12548" width="7.6640625" style="9" customWidth="1"/>
    <col min="12549" max="12549" width="8.6640625" style="9" customWidth="1"/>
    <col min="12550" max="12550" width="7.88671875" style="9" customWidth="1"/>
    <col min="12551" max="12551" width="8" style="9" customWidth="1"/>
    <col min="12552" max="12552" width="7.44140625" style="9" customWidth="1"/>
    <col min="12553" max="12553" width="7.6640625" style="9" customWidth="1"/>
    <col min="12554" max="12554" width="7.88671875" style="9" customWidth="1"/>
    <col min="12555" max="12801" width="9.109375" style="9"/>
    <col min="12802" max="12802" width="20.109375" style="9" customWidth="1"/>
    <col min="12803" max="12803" width="9.33203125" style="9" customWidth="1"/>
    <col min="12804" max="12804" width="7.6640625" style="9" customWidth="1"/>
    <col min="12805" max="12805" width="8.6640625" style="9" customWidth="1"/>
    <col min="12806" max="12806" width="7.88671875" style="9" customWidth="1"/>
    <col min="12807" max="12807" width="8" style="9" customWidth="1"/>
    <col min="12808" max="12808" width="7.44140625" style="9" customWidth="1"/>
    <col min="12809" max="12809" width="7.6640625" style="9" customWidth="1"/>
    <col min="12810" max="12810" width="7.88671875" style="9" customWidth="1"/>
    <col min="12811" max="13057" width="9.109375" style="9"/>
    <col min="13058" max="13058" width="20.109375" style="9" customWidth="1"/>
    <col min="13059" max="13059" width="9.33203125" style="9" customWidth="1"/>
    <col min="13060" max="13060" width="7.6640625" style="9" customWidth="1"/>
    <col min="13061" max="13061" width="8.6640625" style="9" customWidth="1"/>
    <col min="13062" max="13062" width="7.88671875" style="9" customWidth="1"/>
    <col min="13063" max="13063" width="8" style="9" customWidth="1"/>
    <col min="13064" max="13064" width="7.44140625" style="9" customWidth="1"/>
    <col min="13065" max="13065" width="7.6640625" style="9" customWidth="1"/>
    <col min="13066" max="13066" width="7.88671875" style="9" customWidth="1"/>
    <col min="13067" max="13313" width="9.109375" style="9"/>
    <col min="13314" max="13314" width="20.109375" style="9" customWidth="1"/>
    <col min="13315" max="13315" width="9.33203125" style="9" customWidth="1"/>
    <col min="13316" max="13316" width="7.6640625" style="9" customWidth="1"/>
    <col min="13317" max="13317" width="8.6640625" style="9" customWidth="1"/>
    <col min="13318" max="13318" width="7.88671875" style="9" customWidth="1"/>
    <col min="13319" max="13319" width="8" style="9" customWidth="1"/>
    <col min="13320" max="13320" width="7.44140625" style="9" customWidth="1"/>
    <col min="13321" max="13321" width="7.6640625" style="9" customWidth="1"/>
    <col min="13322" max="13322" width="7.88671875" style="9" customWidth="1"/>
    <col min="13323" max="13569" width="9.109375" style="9"/>
    <col min="13570" max="13570" width="20.109375" style="9" customWidth="1"/>
    <col min="13571" max="13571" width="9.33203125" style="9" customWidth="1"/>
    <col min="13572" max="13572" width="7.6640625" style="9" customWidth="1"/>
    <col min="13573" max="13573" width="8.6640625" style="9" customWidth="1"/>
    <col min="13574" max="13574" width="7.88671875" style="9" customWidth="1"/>
    <col min="13575" max="13575" width="8" style="9" customWidth="1"/>
    <col min="13576" max="13576" width="7.44140625" style="9" customWidth="1"/>
    <col min="13577" max="13577" width="7.6640625" style="9" customWidth="1"/>
    <col min="13578" max="13578" width="7.88671875" style="9" customWidth="1"/>
    <col min="13579" max="13825" width="9.109375" style="9"/>
    <col min="13826" max="13826" width="20.109375" style="9" customWidth="1"/>
    <col min="13827" max="13827" width="9.33203125" style="9" customWidth="1"/>
    <col min="13828" max="13828" width="7.6640625" style="9" customWidth="1"/>
    <col min="13829" max="13829" width="8.6640625" style="9" customWidth="1"/>
    <col min="13830" max="13830" width="7.88671875" style="9" customWidth="1"/>
    <col min="13831" max="13831" width="8" style="9" customWidth="1"/>
    <col min="13832" max="13832" width="7.44140625" style="9" customWidth="1"/>
    <col min="13833" max="13833" width="7.6640625" style="9" customWidth="1"/>
    <col min="13834" max="13834" width="7.88671875" style="9" customWidth="1"/>
    <col min="13835" max="14081" width="9.109375" style="9"/>
    <col min="14082" max="14082" width="20.109375" style="9" customWidth="1"/>
    <col min="14083" max="14083" width="9.33203125" style="9" customWidth="1"/>
    <col min="14084" max="14084" width="7.6640625" style="9" customWidth="1"/>
    <col min="14085" max="14085" width="8.6640625" style="9" customWidth="1"/>
    <col min="14086" max="14086" width="7.88671875" style="9" customWidth="1"/>
    <col min="14087" max="14087" width="8" style="9" customWidth="1"/>
    <col min="14088" max="14088" width="7.44140625" style="9" customWidth="1"/>
    <col min="14089" max="14089" width="7.6640625" style="9" customWidth="1"/>
    <col min="14090" max="14090" width="7.88671875" style="9" customWidth="1"/>
    <col min="14091" max="14337" width="9.109375" style="9"/>
    <col min="14338" max="14338" width="20.109375" style="9" customWidth="1"/>
    <col min="14339" max="14339" width="9.33203125" style="9" customWidth="1"/>
    <col min="14340" max="14340" width="7.6640625" style="9" customWidth="1"/>
    <col min="14341" max="14341" width="8.6640625" style="9" customWidth="1"/>
    <col min="14342" max="14342" width="7.88671875" style="9" customWidth="1"/>
    <col min="14343" max="14343" width="8" style="9" customWidth="1"/>
    <col min="14344" max="14344" width="7.44140625" style="9" customWidth="1"/>
    <col min="14345" max="14345" width="7.6640625" style="9" customWidth="1"/>
    <col min="14346" max="14346" width="7.88671875" style="9" customWidth="1"/>
    <col min="14347" max="14593" width="9.109375" style="9"/>
    <col min="14594" max="14594" width="20.109375" style="9" customWidth="1"/>
    <col min="14595" max="14595" width="9.33203125" style="9" customWidth="1"/>
    <col min="14596" max="14596" width="7.6640625" style="9" customWidth="1"/>
    <col min="14597" max="14597" width="8.6640625" style="9" customWidth="1"/>
    <col min="14598" max="14598" width="7.88671875" style="9" customWidth="1"/>
    <col min="14599" max="14599" width="8" style="9" customWidth="1"/>
    <col min="14600" max="14600" width="7.44140625" style="9" customWidth="1"/>
    <col min="14601" max="14601" width="7.6640625" style="9" customWidth="1"/>
    <col min="14602" max="14602" width="7.88671875" style="9" customWidth="1"/>
    <col min="14603" max="14849" width="9.109375" style="9"/>
    <col min="14850" max="14850" width="20.109375" style="9" customWidth="1"/>
    <col min="14851" max="14851" width="9.33203125" style="9" customWidth="1"/>
    <col min="14852" max="14852" width="7.6640625" style="9" customWidth="1"/>
    <col min="14853" max="14853" width="8.6640625" style="9" customWidth="1"/>
    <col min="14854" max="14854" width="7.88671875" style="9" customWidth="1"/>
    <col min="14855" max="14855" width="8" style="9" customWidth="1"/>
    <col min="14856" max="14856" width="7.44140625" style="9" customWidth="1"/>
    <col min="14857" max="14857" width="7.6640625" style="9" customWidth="1"/>
    <col min="14858" max="14858" width="7.88671875" style="9" customWidth="1"/>
    <col min="14859" max="15105" width="9.109375" style="9"/>
    <col min="15106" max="15106" width="20.109375" style="9" customWidth="1"/>
    <col min="15107" max="15107" width="9.33203125" style="9" customWidth="1"/>
    <col min="15108" max="15108" width="7.6640625" style="9" customWidth="1"/>
    <col min="15109" max="15109" width="8.6640625" style="9" customWidth="1"/>
    <col min="15110" max="15110" width="7.88671875" style="9" customWidth="1"/>
    <col min="15111" max="15111" width="8" style="9" customWidth="1"/>
    <col min="15112" max="15112" width="7.44140625" style="9" customWidth="1"/>
    <col min="15113" max="15113" width="7.6640625" style="9" customWidth="1"/>
    <col min="15114" max="15114" width="7.88671875" style="9" customWidth="1"/>
    <col min="15115" max="15361" width="9.109375" style="9"/>
    <col min="15362" max="15362" width="20.109375" style="9" customWidth="1"/>
    <col min="15363" max="15363" width="9.33203125" style="9" customWidth="1"/>
    <col min="15364" max="15364" width="7.6640625" style="9" customWidth="1"/>
    <col min="15365" max="15365" width="8.6640625" style="9" customWidth="1"/>
    <col min="15366" max="15366" width="7.88671875" style="9" customWidth="1"/>
    <col min="15367" max="15367" width="8" style="9" customWidth="1"/>
    <col min="15368" max="15368" width="7.44140625" style="9" customWidth="1"/>
    <col min="15369" max="15369" width="7.6640625" style="9" customWidth="1"/>
    <col min="15370" max="15370" width="7.88671875" style="9" customWidth="1"/>
    <col min="15371" max="15617" width="9.109375" style="9"/>
    <col min="15618" max="15618" width="20.109375" style="9" customWidth="1"/>
    <col min="15619" max="15619" width="9.33203125" style="9" customWidth="1"/>
    <col min="15620" max="15620" width="7.6640625" style="9" customWidth="1"/>
    <col min="15621" max="15621" width="8.6640625" style="9" customWidth="1"/>
    <col min="15622" max="15622" width="7.88671875" style="9" customWidth="1"/>
    <col min="15623" max="15623" width="8" style="9" customWidth="1"/>
    <col min="15624" max="15624" width="7.44140625" style="9" customWidth="1"/>
    <col min="15625" max="15625" width="7.6640625" style="9" customWidth="1"/>
    <col min="15626" max="15626" width="7.88671875" style="9" customWidth="1"/>
    <col min="15627" max="15873" width="9.109375" style="9"/>
    <col min="15874" max="15874" width="20.109375" style="9" customWidth="1"/>
    <col min="15875" max="15875" width="9.33203125" style="9" customWidth="1"/>
    <col min="15876" max="15876" width="7.6640625" style="9" customWidth="1"/>
    <col min="15877" max="15877" width="8.6640625" style="9" customWidth="1"/>
    <col min="15878" max="15878" width="7.88671875" style="9" customWidth="1"/>
    <col min="15879" max="15879" width="8" style="9" customWidth="1"/>
    <col min="15880" max="15880" width="7.44140625" style="9" customWidth="1"/>
    <col min="15881" max="15881" width="7.6640625" style="9" customWidth="1"/>
    <col min="15882" max="15882" width="7.88671875" style="9" customWidth="1"/>
    <col min="15883" max="16129" width="9.109375" style="9"/>
    <col min="16130" max="16130" width="20.109375" style="9" customWidth="1"/>
    <col min="16131" max="16131" width="9.33203125" style="9" customWidth="1"/>
    <col min="16132" max="16132" width="7.6640625" style="9" customWidth="1"/>
    <col min="16133" max="16133" width="8.6640625" style="9" customWidth="1"/>
    <col min="16134" max="16134" width="7.88671875" style="9" customWidth="1"/>
    <col min="16135" max="16135" width="8" style="9" customWidth="1"/>
    <col min="16136" max="16136" width="7.44140625" style="9" customWidth="1"/>
    <col min="16137" max="16137" width="7.6640625" style="9" customWidth="1"/>
    <col min="16138" max="16138" width="7.88671875" style="9" customWidth="1"/>
    <col min="16139" max="16384" width="9.109375" style="9"/>
  </cols>
  <sheetData>
    <row r="1" spans="1:15" x14ac:dyDescent="0.25">
      <c r="A1" s="8" t="s">
        <v>2</v>
      </c>
    </row>
    <row r="2" spans="1:15" ht="13.8" thickBot="1" x14ac:dyDescent="0.3">
      <c r="A2" s="8"/>
    </row>
    <row r="3" spans="1:15" ht="15" customHeight="1" x14ac:dyDescent="0.25">
      <c r="A3" s="10"/>
      <c r="B3" s="11" t="s">
        <v>3</v>
      </c>
      <c r="C3" s="12"/>
      <c r="D3" s="12"/>
      <c r="E3" s="12"/>
      <c r="F3" s="12"/>
      <c r="G3" s="12"/>
      <c r="H3" s="12"/>
      <c r="I3" s="12"/>
      <c r="J3" s="12"/>
      <c r="K3" s="13"/>
      <c r="L3" s="8"/>
    </row>
    <row r="4" spans="1:15" x14ac:dyDescent="0.25">
      <c r="A4" s="14" t="s">
        <v>4</v>
      </c>
      <c r="B4" s="15">
        <v>1.0101</v>
      </c>
      <c r="C4" s="15">
        <v>1.5</v>
      </c>
      <c r="D4" s="15">
        <v>2</v>
      </c>
      <c r="E4" s="15">
        <v>5</v>
      </c>
      <c r="F4" s="15">
        <v>10</v>
      </c>
      <c r="G4" s="15">
        <v>25</v>
      </c>
      <c r="H4" s="15">
        <v>50</v>
      </c>
      <c r="I4" s="15">
        <v>100</v>
      </c>
      <c r="J4" s="15">
        <v>200</v>
      </c>
      <c r="K4" s="16">
        <v>1000</v>
      </c>
      <c r="L4" s="8"/>
    </row>
    <row r="5" spans="1:15" x14ac:dyDescent="0.25">
      <c r="A5" s="14" t="s">
        <v>5</v>
      </c>
      <c r="B5" s="17" t="s">
        <v>6</v>
      </c>
      <c r="C5" s="18"/>
      <c r="D5" s="18"/>
      <c r="E5" s="18"/>
      <c r="F5" s="18"/>
      <c r="G5" s="18"/>
      <c r="H5" s="18"/>
      <c r="I5" s="18"/>
      <c r="J5" s="18"/>
      <c r="K5" s="19"/>
      <c r="L5" s="8"/>
    </row>
    <row r="6" spans="1:15" ht="13.8" thickBot="1" x14ac:dyDescent="0.3">
      <c r="A6" s="20" t="s">
        <v>7</v>
      </c>
      <c r="B6" s="21">
        <v>99</v>
      </c>
      <c r="C6" s="15">
        <v>67</v>
      </c>
      <c r="D6" s="21">
        <v>50</v>
      </c>
      <c r="E6" s="21">
        <v>20</v>
      </c>
      <c r="F6" s="21">
        <v>10</v>
      </c>
      <c r="G6" s="21">
        <v>4</v>
      </c>
      <c r="H6" s="21">
        <v>2</v>
      </c>
      <c r="I6" s="21">
        <v>1</v>
      </c>
      <c r="J6" s="21">
        <v>0.5</v>
      </c>
      <c r="K6" s="22">
        <v>0.1</v>
      </c>
      <c r="L6" s="8"/>
    </row>
    <row r="7" spans="1:15" x14ac:dyDescent="0.25">
      <c r="A7" s="23">
        <v>3</v>
      </c>
      <c r="B7" s="24">
        <v>-0.66700000000000004</v>
      </c>
      <c r="C7" s="25">
        <f>AVERAGE(B7,D7)</f>
        <v>-0.53150000000000008</v>
      </c>
      <c r="D7" s="25">
        <v>-0.39600000000000002</v>
      </c>
      <c r="E7" s="25">
        <v>0.42</v>
      </c>
      <c r="F7" s="25">
        <v>1.18</v>
      </c>
      <c r="G7" s="25">
        <v>2.278</v>
      </c>
      <c r="H7" s="25">
        <v>3.1520000000000001</v>
      </c>
      <c r="I7" s="25">
        <v>4.0510000000000002</v>
      </c>
      <c r="J7" s="25">
        <v>4.97</v>
      </c>
      <c r="K7" s="26">
        <v>7.25</v>
      </c>
    </row>
    <row r="8" spans="1:15" x14ac:dyDescent="0.25">
      <c r="A8" s="27">
        <v>2.5</v>
      </c>
      <c r="B8" s="28">
        <v>-0.79900000000000004</v>
      </c>
      <c r="C8" s="29">
        <f t="shared" ref="C8:C43" si="0">AVERAGE(B8,D8)</f>
        <v>-0.57950000000000002</v>
      </c>
      <c r="D8" s="29">
        <v>-0.36</v>
      </c>
      <c r="E8" s="29">
        <v>0.51800000000000002</v>
      </c>
      <c r="F8" s="29">
        <v>1.25</v>
      </c>
      <c r="G8" s="29">
        <v>2.262</v>
      </c>
      <c r="H8" s="29">
        <v>3.048</v>
      </c>
      <c r="I8" s="29">
        <v>3.8450000000000002</v>
      </c>
      <c r="J8" s="29">
        <v>4.6520000000000001</v>
      </c>
      <c r="K8" s="30">
        <v>6.6</v>
      </c>
    </row>
    <row r="9" spans="1:15" x14ac:dyDescent="0.25">
      <c r="A9" s="27">
        <v>2.2000000000000002</v>
      </c>
      <c r="B9" s="28">
        <v>-0.90500000000000003</v>
      </c>
      <c r="C9" s="29">
        <f t="shared" si="0"/>
        <v>-0.61750000000000005</v>
      </c>
      <c r="D9" s="29">
        <v>-0.33</v>
      </c>
      <c r="E9" s="29">
        <v>0.57399999999999995</v>
      </c>
      <c r="F9" s="29">
        <v>1.284</v>
      </c>
      <c r="G9" s="29">
        <v>2.2400000000000002</v>
      </c>
      <c r="H9" s="29">
        <v>2.97</v>
      </c>
      <c r="I9" s="29">
        <v>3.7050000000000001</v>
      </c>
      <c r="J9" s="29">
        <v>4.444</v>
      </c>
      <c r="K9" s="30">
        <v>6.2</v>
      </c>
    </row>
    <row r="10" spans="1:15" x14ac:dyDescent="0.25">
      <c r="A10" s="27">
        <v>2</v>
      </c>
      <c r="B10" s="28">
        <v>-0.99</v>
      </c>
      <c r="C10" s="29">
        <f t="shared" si="0"/>
        <v>-0.64849999999999997</v>
      </c>
      <c r="D10" s="29">
        <v>-0.307</v>
      </c>
      <c r="E10" s="29">
        <v>0.60899999999999999</v>
      </c>
      <c r="F10" s="29">
        <v>1.302</v>
      </c>
      <c r="G10" s="29">
        <v>2.2189999999999999</v>
      </c>
      <c r="H10" s="29">
        <v>2.9119999999999999</v>
      </c>
      <c r="I10" s="29">
        <v>3.605</v>
      </c>
      <c r="J10" s="29">
        <v>4.298</v>
      </c>
      <c r="K10" s="30">
        <v>5.91</v>
      </c>
    </row>
    <row r="11" spans="1:15" x14ac:dyDescent="0.25">
      <c r="A11" s="27">
        <v>1.8</v>
      </c>
      <c r="B11" s="28">
        <v>-1.087</v>
      </c>
      <c r="C11" s="29">
        <f t="shared" si="0"/>
        <v>-0.6845</v>
      </c>
      <c r="D11" s="29">
        <v>-0.28199999999999997</v>
      </c>
      <c r="E11" s="29">
        <v>0.64300000000000002</v>
      </c>
      <c r="F11" s="29">
        <v>1.3180000000000001</v>
      </c>
      <c r="G11" s="29">
        <v>2.1930000000000001</v>
      </c>
      <c r="H11" s="29">
        <v>2.8479999999999999</v>
      </c>
      <c r="I11" s="29">
        <v>3.4990000000000001</v>
      </c>
      <c r="J11" s="29">
        <v>4.1470000000000002</v>
      </c>
      <c r="K11" s="30">
        <v>5.66</v>
      </c>
    </row>
    <row r="12" spans="1:15" x14ac:dyDescent="0.25">
      <c r="A12" s="27">
        <v>1.6</v>
      </c>
      <c r="B12" s="28">
        <v>-1.1970000000000001</v>
      </c>
      <c r="C12" s="29">
        <f t="shared" si="0"/>
        <v>-0.72550000000000003</v>
      </c>
      <c r="D12" s="29">
        <v>-0.254</v>
      </c>
      <c r="E12" s="29">
        <v>0.67500000000000004</v>
      </c>
      <c r="F12" s="29">
        <v>1.329</v>
      </c>
      <c r="G12" s="29">
        <v>2.1629999999999998</v>
      </c>
      <c r="H12" s="29">
        <v>2.78</v>
      </c>
      <c r="I12" s="29">
        <v>3.3879999999999999</v>
      </c>
      <c r="J12" s="29">
        <v>3.99</v>
      </c>
      <c r="K12" s="30">
        <v>5.39</v>
      </c>
      <c r="N12" s="9">
        <f>ABS(N15)</f>
        <v>3.842262510916828E-2</v>
      </c>
      <c r="O12" s="9">
        <f>FORECAST(N12,C11:C20,A11:A20)</f>
        <v>-1.1317800255965929</v>
      </c>
    </row>
    <row r="13" spans="1:15" x14ac:dyDescent="0.25">
      <c r="A13" s="27">
        <v>1.4</v>
      </c>
      <c r="B13" s="28">
        <v>-1.3180000000000001</v>
      </c>
      <c r="C13" s="29">
        <f t="shared" si="0"/>
        <v>-0.77150000000000007</v>
      </c>
      <c r="D13" s="29">
        <v>-0.22500000000000001</v>
      </c>
      <c r="E13" s="29">
        <v>0.70499999999999996</v>
      </c>
      <c r="F13" s="29">
        <v>1.337</v>
      </c>
      <c r="G13" s="29">
        <v>2.1280000000000001</v>
      </c>
      <c r="H13" s="29">
        <v>2.706</v>
      </c>
      <c r="I13" s="29">
        <v>3.2709999999999999</v>
      </c>
      <c r="J13" s="29">
        <v>3.8279999999999998</v>
      </c>
      <c r="K13" s="30">
        <v>5.1100000000000003</v>
      </c>
    </row>
    <row r="14" spans="1:15" x14ac:dyDescent="0.25">
      <c r="A14" s="27">
        <v>1.2</v>
      </c>
      <c r="B14" s="28">
        <v>-1.4490000000000001</v>
      </c>
      <c r="C14" s="29">
        <f t="shared" si="0"/>
        <v>-0.82200000000000006</v>
      </c>
      <c r="D14" s="29">
        <v>-0.19500000000000001</v>
      </c>
      <c r="E14" s="29">
        <v>0.73199999999999998</v>
      </c>
      <c r="F14" s="29">
        <v>1.34</v>
      </c>
      <c r="G14" s="29">
        <v>2.0870000000000002</v>
      </c>
      <c r="H14" s="29">
        <v>2.6259999999999999</v>
      </c>
      <c r="I14" s="29">
        <v>3.149</v>
      </c>
      <c r="J14" s="29">
        <v>3.661</v>
      </c>
      <c r="K14" s="30">
        <v>4.82</v>
      </c>
    </row>
    <row r="15" spans="1:15" x14ac:dyDescent="0.25">
      <c r="A15" s="27">
        <v>1</v>
      </c>
      <c r="B15" s="28">
        <v>-1.5880000000000001</v>
      </c>
      <c r="C15" s="29">
        <f t="shared" si="0"/>
        <v>-0.876</v>
      </c>
      <c r="D15" s="29">
        <v>-0.16400000000000001</v>
      </c>
      <c r="E15" s="29">
        <v>0.75800000000000001</v>
      </c>
      <c r="F15" s="29">
        <v>1.34</v>
      </c>
      <c r="G15" s="29">
        <v>2.0430000000000001</v>
      </c>
      <c r="H15" s="29">
        <v>2.5419999999999998</v>
      </c>
      <c r="I15" s="29">
        <v>3.0219999999999998</v>
      </c>
      <c r="J15" s="29">
        <v>3.4889999999999999</v>
      </c>
      <c r="K15" s="30">
        <v>4.54</v>
      </c>
      <c r="M15" s="9" t="s">
        <v>8</v>
      </c>
      <c r="N15" s="9">
        <f>skew_ln</f>
        <v>3.842262510916828E-2</v>
      </c>
    </row>
    <row r="16" spans="1:15" x14ac:dyDescent="0.25">
      <c r="A16" s="27">
        <v>0.9</v>
      </c>
      <c r="B16" s="28">
        <v>-1.66</v>
      </c>
      <c r="C16" s="29">
        <f t="shared" si="0"/>
        <v>-0.90399999999999991</v>
      </c>
      <c r="D16" s="29">
        <v>-0.14799999999999999</v>
      </c>
      <c r="E16" s="29">
        <v>0.76900000000000002</v>
      </c>
      <c r="F16" s="29">
        <v>1.339</v>
      </c>
      <c r="G16" s="29">
        <v>2.0179999999999998</v>
      </c>
      <c r="H16" s="29">
        <v>2.4980000000000002</v>
      </c>
      <c r="I16" s="29">
        <v>2.9569999999999999</v>
      </c>
      <c r="J16" s="29">
        <v>3.4009999999999998</v>
      </c>
      <c r="K16" s="30">
        <v>4.3949999999999996</v>
      </c>
    </row>
    <row r="17" spans="1:23" x14ac:dyDescent="0.25">
      <c r="A17" s="27">
        <v>0.8</v>
      </c>
      <c r="B17" s="28">
        <v>-1.7330000000000001</v>
      </c>
      <c r="C17" s="29">
        <f t="shared" si="0"/>
        <v>-0.93250000000000011</v>
      </c>
      <c r="D17" s="29">
        <v>-0.13200000000000001</v>
      </c>
      <c r="E17" s="29">
        <v>0.78</v>
      </c>
      <c r="F17" s="29">
        <v>1.3360000000000001</v>
      </c>
      <c r="G17" s="29">
        <v>1.9930000000000001</v>
      </c>
      <c r="H17" s="29">
        <v>2.4529999999999998</v>
      </c>
      <c r="I17" s="29">
        <v>2.891</v>
      </c>
      <c r="J17" s="29">
        <v>3.3119999999999998</v>
      </c>
      <c r="K17" s="30">
        <v>4.25</v>
      </c>
      <c r="N17" s="9" t="s">
        <v>9</v>
      </c>
      <c r="O17" s="9">
        <v>1.5</v>
      </c>
      <c r="P17" s="9">
        <v>2</v>
      </c>
      <c r="Q17" s="9">
        <v>5</v>
      </c>
      <c r="R17" s="9">
        <v>10</v>
      </c>
      <c r="S17" s="9">
        <v>25</v>
      </c>
      <c r="T17" s="9">
        <v>50</v>
      </c>
      <c r="U17" s="9">
        <v>100</v>
      </c>
      <c r="V17" s="9">
        <v>200</v>
      </c>
      <c r="W17" s="9">
        <v>1000</v>
      </c>
    </row>
    <row r="18" spans="1:23" x14ac:dyDescent="0.25">
      <c r="A18" s="27">
        <v>0.7</v>
      </c>
      <c r="B18" s="28">
        <v>-1.806</v>
      </c>
      <c r="C18" s="29">
        <f t="shared" si="0"/>
        <v>-0.96100000000000008</v>
      </c>
      <c r="D18" s="29">
        <v>-0.11600000000000001</v>
      </c>
      <c r="E18" s="29">
        <v>0.79</v>
      </c>
      <c r="F18" s="29">
        <v>1.333</v>
      </c>
      <c r="G18" s="29">
        <v>1.9670000000000001</v>
      </c>
      <c r="H18" s="29">
        <v>2.407</v>
      </c>
      <c r="I18" s="29">
        <v>2.8239999999999998</v>
      </c>
      <c r="J18" s="29">
        <v>3.2229999999999999</v>
      </c>
      <c r="K18" s="30">
        <v>4.1050000000000004</v>
      </c>
      <c r="O18" s="9">
        <f>'[16]Kala Ulang'!$J$7</f>
        <v>-0.43590923501503015</v>
      </c>
      <c r="P18" s="9">
        <f t="shared" ref="P18:W18" si="1">FORECAST($N$15,D15:D38,$A$15:$A$38)</f>
        <v>-6.7024905108623613E-3</v>
      </c>
      <c r="Q18" s="9">
        <f t="shared" si="1"/>
        <v>0.82228809356730359</v>
      </c>
      <c r="R18" s="9">
        <f t="shared" si="1"/>
        <v>1.2634666803980548</v>
      </c>
      <c r="S18" s="9">
        <f t="shared" si="1"/>
        <v>1.7428813025952814</v>
      </c>
      <c r="T18" s="9">
        <f t="shared" si="1"/>
        <v>2.0584606579587565</v>
      </c>
      <c r="U18" s="9">
        <f t="shared" si="1"/>
        <v>2.3466723022377454</v>
      </c>
      <c r="V18" s="9">
        <f t="shared" si="1"/>
        <v>2.6148229591383236</v>
      </c>
      <c r="W18" s="9">
        <f t="shared" si="1"/>
        <v>3.1901481036079531</v>
      </c>
    </row>
    <row r="19" spans="1:23" x14ac:dyDescent="0.25">
      <c r="A19" s="27">
        <v>0.6</v>
      </c>
      <c r="B19" s="28">
        <v>-1.88</v>
      </c>
      <c r="C19" s="29">
        <f t="shared" si="0"/>
        <v>-0.98949999999999994</v>
      </c>
      <c r="D19" s="29">
        <v>-9.9000000000000005E-2</v>
      </c>
      <c r="E19" s="29">
        <v>0.8</v>
      </c>
      <c r="F19" s="29">
        <v>1.3280000000000001</v>
      </c>
      <c r="G19" s="29">
        <v>1.9390000000000001</v>
      </c>
      <c r="H19" s="29">
        <v>2.359</v>
      </c>
      <c r="I19" s="29">
        <v>2.7549999999999999</v>
      </c>
      <c r="J19" s="29">
        <v>3.1320000000000001</v>
      </c>
      <c r="K19" s="30">
        <v>3.96</v>
      </c>
    </row>
    <row r="20" spans="1:23" x14ac:dyDescent="0.25">
      <c r="A20" s="27">
        <v>0.5</v>
      </c>
      <c r="B20" s="28">
        <v>-1.9550000000000001</v>
      </c>
      <c r="C20" s="29">
        <f t="shared" si="0"/>
        <v>-1.0190000000000001</v>
      </c>
      <c r="D20" s="29">
        <v>-8.3000000000000004E-2</v>
      </c>
      <c r="E20" s="29">
        <v>0.80800000000000005</v>
      </c>
      <c r="F20" s="29">
        <v>1.323</v>
      </c>
      <c r="G20" s="29">
        <v>1.91</v>
      </c>
      <c r="H20" s="29">
        <v>2.3109999999999999</v>
      </c>
      <c r="I20" s="29">
        <v>2.6859999999999999</v>
      </c>
      <c r="J20" s="29">
        <v>3.0409999999999999</v>
      </c>
      <c r="K20" s="30">
        <v>3.8149999999999999</v>
      </c>
    </row>
    <row r="21" spans="1:23" x14ac:dyDescent="0.25">
      <c r="A21" s="27">
        <v>0.4</v>
      </c>
      <c r="B21" s="28">
        <v>-2.0289999999999999</v>
      </c>
      <c r="C21" s="29">
        <f t="shared" si="0"/>
        <v>-1.0474999999999999</v>
      </c>
      <c r="D21" s="29">
        <v>-6.6000000000000003E-2</v>
      </c>
      <c r="E21" s="29">
        <v>0.81599999999999995</v>
      </c>
      <c r="F21" s="29">
        <v>1.3169999999999999</v>
      </c>
      <c r="G21" s="29">
        <v>1.88</v>
      </c>
      <c r="H21" s="29">
        <v>2.2610000000000001</v>
      </c>
      <c r="I21" s="29">
        <v>2.6150000000000002</v>
      </c>
      <c r="J21" s="29">
        <v>2.9489999999999998</v>
      </c>
      <c r="K21" s="30">
        <v>3.67</v>
      </c>
    </row>
    <row r="22" spans="1:23" x14ac:dyDescent="0.25">
      <c r="A22" s="27">
        <v>0.3</v>
      </c>
      <c r="B22" s="28">
        <v>-2.1040000000000001</v>
      </c>
      <c r="C22" s="29">
        <f t="shared" si="0"/>
        <v>-1.077</v>
      </c>
      <c r="D22" s="29">
        <v>-0.05</v>
      </c>
      <c r="E22" s="29">
        <v>0.82399999999999995</v>
      </c>
      <c r="F22" s="29">
        <v>1.3089999999999999</v>
      </c>
      <c r="G22" s="29">
        <v>1.849</v>
      </c>
      <c r="H22" s="29">
        <v>2.2109999999999999</v>
      </c>
      <c r="I22" s="29">
        <v>2.544</v>
      </c>
      <c r="J22" s="29">
        <v>2.8559999999999999</v>
      </c>
      <c r="K22" s="30">
        <v>3.5249999999999999</v>
      </c>
    </row>
    <row r="23" spans="1:23" x14ac:dyDescent="0.25">
      <c r="A23" s="27">
        <v>0.2</v>
      </c>
      <c r="B23" s="28">
        <v>-2.1779999999999999</v>
      </c>
      <c r="C23" s="29">
        <f t="shared" si="0"/>
        <v>-1.1054999999999999</v>
      </c>
      <c r="D23" s="29">
        <v>-3.3000000000000002E-2</v>
      </c>
      <c r="E23" s="29">
        <v>0.83</v>
      </c>
      <c r="F23" s="29">
        <v>1.3009999999999999</v>
      </c>
      <c r="G23" s="29">
        <v>1.8180000000000001</v>
      </c>
      <c r="H23" s="29">
        <v>2.1589999999999998</v>
      </c>
      <c r="I23" s="29">
        <v>2.472</v>
      </c>
      <c r="J23" s="29">
        <v>2.7629999999999999</v>
      </c>
      <c r="K23" s="30">
        <v>3.38</v>
      </c>
    </row>
    <row r="24" spans="1:23" x14ac:dyDescent="0.25">
      <c r="A24" s="27">
        <v>0.1</v>
      </c>
      <c r="B24" s="28">
        <v>-2.2519999999999998</v>
      </c>
      <c r="C24" s="29">
        <f t="shared" si="0"/>
        <v>-1.1344999999999998</v>
      </c>
      <c r="D24" s="29">
        <v>-1.7000000000000001E-2</v>
      </c>
      <c r="E24" s="29">
        <v>0.83599999999999997</v>
      </c>
      <c r="F24" s="29">
        <v>1.292</v>
      </c>
      <c r="G24" s="29">
        <v>1.7849999999999999</v>
      </c>
      <c r="H24" s="29">
        <v>2.1070000000000002</v>
      </c>
      <c r="I24" s="29">
        <v>2.4</v>
      </c>
      <c r="J24" s="29">
        <v>2.67</v>
      </c>
      <c r="K24" s="30">
        <v>3.2349999999999999</v>
      </c>
    </row>
    <row r="25" spans="1:23" x14ac:dyDescent="0.25">
      <c r="A25" s="27">
        <v>0</v>
      </c>
      <c r="B25" s="28">
        <v>-2.3260000000000001</v>
      </c>
      <c r="C25" s="29">
        <f t="shared" si="0"/>
        <v>-1.163</v>
      </c>
      <c r="D25" s="29">
        <v>0</v>
      </c>
      <c r="E25" s="29">
        <v>0.84199999999999997</v>
      </c>
      <c r="F25" s="29">
        <v>1.282</v>
      </c>
      <c r="G25" s="29">
        <v>1.7509999999999999</v>
      </c>
      <c r="H25" s="29">
        <v>2.0539999999999998</v>
      </c>
      <c r="I25" s="29">
        <v>2.3260000000000001</v>
      </c>
      <c r="J25" s="29">
        <v>2.5760000000000001</v>
      </c>
      <c r="K25" s="30">
        <v>3.09</v>
      </c>
    </row>
    <row r="26" spans="1:23" x14ac:dyDescent="0.25">
      <c r="A26" s="27">
        <v>-0.1</v>
      </c>
      <c r="B26" s="28">
        <v>-2.4</v>
      </c>
      <c r="C26" s="29">
        <f t="shared" si="0"/>
        <v>-1.1915</v>
      </c>
      <c r="D26" s="29">
        <v>1.7000000000000001E-2</v>
      </c>
      <c r="E26" s="29">
        <v>0.84599999999999997</v>
      </c>
      <c r="F26" s="29">
        <v>1.27</v>
      </c>
      <c r="G26" s="29">
        <v>1.716</v>
      </c>
      <c r="H26" s="29">
        <v>2</v>
      </c>
      <c r="I26" s="29">
        <v>2.2519999999999998</v>
      </c>
      <c r="J26" s="29">
        <v>2.4820000000000002</v>
      </c>
      <c r="K26" s="30">
        <v>2.95</v>
      </c>
    </row>
    <row r="27" spans="1:23" x14ac:dyDescent="0.25">
      <c r="A27" s="27">
        <v>-0.2</v>
      </c>
      <c r="B27" s="28">
        <v>-2.472</v>
      </c>
      <c r="C27" s="29">
        <f t="shared" si="0"/>
        <v>-1.2195</v>
      </c>
      <c r="D27" s="29">
        <v>3.3000000000000002E-2</v>
      </c>
      <c r="E27" s="29">
        <v>0.85</v>
      </c>
      <c r="F27" s="29">
        <v>1.258</v>
      </c>
      <c r="G27" s="29">
        <v>1.68</v>
      </c>
      <c r="H27" s="29">
        <v>1.9450000000000001</v>
      </c>
      <c r="I27" s="29">
        <v>2.1779999999999999</v>
      </c>
      <c r="J27" s="29">
        <v>2.3879999999999999</v>
      </c>
      <c r="K27" s="30">
        <v>2.81</v>
      </c>
    </row>
    <row r="28" spans="1:23" x14ac:dyDescent="0.25">
      <c r="A28" s="27">
        <v>-0.3</v>
      </c>
      <c r="B28" s="28">
        <v>-2.544</v>
      </c>
      <c r="C28" s="29">
        <f t="shared" si="0"/>
        <v>-1.2470000000000001</v>
      </c>
      <c r="D28" s="29">
        <v>0.05</v>
      </c>
      <c r="E28" s="29">
        <v>0.85299999999999998</v>
      </c>
      <c r="F28" s="29">
        <v>1.2450000000000001</v>
      </c>
      <c r="G28" s="29">
        <v>1.643</v>
      </c>
      <c r="H28" s="29">
        <v>1.89</v>
      </c>
      <c r="I28" s="29">
        <v>2.1040000000000001</v>
      </c>
      <c r="J28" s="29">
        <v>2.294</v>
      </c>
      <c r="K28" s="30">
        <v>2.6749999999999998</v>
      </c>
    </row>
    <row r="29" spans="1:23" x14ac:dyDescent="0.25">
      <c r="A29" s="27">
        <v>-0.4</v>
      </c>
      <c r="B29" s="28">
        <v>-2.6150000000000002</v>
      </c>
      <c r="C29" s="29">
        <f t="shared" si="0"/>
        <v>-1.2745000000000002</v>
      </c>
      <c r="D29" s="29">
        <v>6.6000000000000003E-2</v>
      </c>
      <c r="E29" s="29">
        <v>0.85499999999999998</v>
      </c>
      <c r="F29" s="29">
        <v>1.2310000000000001</v>
      </c>
      <c r="G29" s="29">
        <v>1.6060000000000001</v>
      </c>
      <c r="H29" s="29">
        <v>1.8340000000000001</v>
      </c>
      <c r="I29" s="29">
        <v>2.0289999999999999</v>
      </c>
      <c r="J29" s="29">
        <v>2.2010000000000001</v>
      </c>
      <c r="K29" s="30">
        <v>2.54</v>
      </c>
    </row>
    <row r="30" spans="1:23" x14ac:dyDescent="0.25">
      <c r="A30" s="27">
        <v>-0.5</v>
      </c>
      <c r="B30" s="28">
        <v>-2.6859999999999999</v>
      </c>
      <c r="C30" s="29">
        <f t="shared" si="0"/>
        <v>-1.3014999999999999</v>
      </c>
      <c r="D30" s="29">
        <v>8.3000000000000004E-2</v>
      </c>
      <c r="E30" s="29">
        <v>0.85599999999999998</v>
      </c>
      <c r="F30" s="29">
        <v>1.216</v>
      </c>
      <c r="G30" s="29">
        <v>1.5669999999999999</v>
      </c>
      <c r="H30" s="29">
        <v>1.7769999999999999</v>
      </c>
      <c r="I30" s="29">
        <v>1.9550000000000001</v>
      </c>
      <c r="J30" s="29">
        <v>2.1080000000000001</v>
      </c>
      <c r="K30" s="30">
        <v>2.4</v>
      </c>
    </row>
    <row r="31" spans="1:23" x14ac:dyDescent="0.25">
      <c r="A31" s="27">
        <v>-0.6</v>
      </c>
      <c r="B31" s="28">
        <v>-2.7549999999999999</v>
      </c>
      <c r="C31" s="29">
        <f t="shared" si="0"/>
        <v>-1.3279999999999998</v>
      </c>
      <c r="D31" s="29">
        <v>9.9000000000000005E-2</v>
      </c>
      <c r="E31" s="29">
        <v>0.85699999999999998</v>
      </c>
      <c r="F31" s="29">
        <v>1.2</v>
      </c>
      <c r="G31" s="29">
        <v>1.528</v>
      </c>
      <c r="H31" s="29">
        <v>1.72</v>
      </c>
      <c r="I31" s="29">
        <v>1.88</v>
      </c>
      <c r="J31" s="29">
        <v>2.016</v>
      </c>
      <c r="K31" s="30">
        <v>2.2749999999999999</v>
      </c>
    </row>
    <row r="32" spans="1:23" x14ac:dyDescent="0.25">
      <c r="A32" s="27">
        <v>-0.7</v>
      </c>
      <c r="B32" s="28">
        <v>-2.8239999999999998</v>
      </c>
      <c r="C32" s="29">
        <f t="shared" si="0"/>
        <v>-1.3539999999999999</v>
      </c>
      <c r="D32" s="29">
        <v>0.11600000000000001</v>
      </c>
      <c r="E32" s="29">
        <v>0.85699999999999998</v>
      </c>
      <c r="F32" s="29">
        <v>1.1830000000000001</v>
      </c>
      <c r="G32" s="29">
        <v>1.488</v>
      </c>
      <c r="H32" s="29">
        <v>1.663</v>
      </c>
      <c r="I32" s="29">
        <v>1.806</v>
      </c>
      <c r="J32" s="29">
        <v>1.9259999999999999</v>
      </c>
      <c r="K32" s="30">
        <v>2.15</v>
      </c>
    </row>
    <row r="33" spans="1:11" x14ac:dyDescent="0.25">
      <c r="A33" s="27">
        <v>-0.8</v>
      </c>
      <c r="B33" s="28">
        <v>-2.891</v>
      </c>
      <c r="C33" s="29">
        <f t="shared" si="0"/>
        <v>-1.3794999999999999</v>
      </c>
      <c r="D33" s="29">
        <v>0.13200000000000001</v>
      </c>
      <c r="E33" s="29">
        <v>0.85599999999999998</v>
      </c>
      <c r="F33" s="29">
        <v>1.1659999999999999</v>
      </c>
      <c r="G33" s="29">
        <v>1.448</v>
      </c>
      <c r="H33" s="29">
        <v>1.6060000000000001</v>
      </c>
      <c r="I33" s="29">
        <v>1.7330000000000001</v>
      </c>
      <c r="J33" s="29">
        <v>1.837</v>
      </c>
      <c r="K33" s="30">
        <v>2.0350000000000001</v>
      </c>
    </row>
    <row r="34" spans="1:11" x14ac:dyDescent="0.25">
      <c r="A34" s="27">
        <v>-0.9</v>
      </c>
      <c r="B34" s="28">
        <v>-2.9569999999999999</v>
      </c>
      <c r="C34" s="29">
        <f t="shared" si="0"/>
        <v>-1.4044999999999999</v>
      </c>
      <c r="D34" s="29">
        <v>0.14799999999999999</v>
      </c>
      <c r="E34" s="29">
        <v>0.85399999999999998</v>
      </c>
      <c r="F34" s="29">
        <v>1.147</v>
      </c>
      <c r="G34" s="29">
        <v>1.407</v>
      </c>
      <c r="H34" s="29">
        <v>1.5489999999999999</v>
      </c>
      <c r="I34" s="29">
        <v>1.66</v>
      </c>
      <c r="J34" s="29">
        <v>1.7490000000000001</v>
      </c>
      <c r="K34" s="30">
        <v>1.91</v>
      </c>
    </row>
    <row r="35" spans="1:11" x14ac:dyDescent="0.25">
      <c r="A35" s="27">
        <v>-1</v>
      </c>
      <c r="B35" s="28">
        <v>-3.0219999999999998</v>
      </c>
      <c r="C35" s="29">
        <f t="shared" si="0"/>
        <v>-1.4289999999999998</v>
      </c>
      <c r="D35" s="29">
        <v>0.16400000000000001</v>
      </c>
      <c r="E35" s="29">
        <v>0.85199999999999998</v>
      </c>
      <c r="F35" s="29">
        <v>1.1279999999999999</v>
      </c>
      <c r="G35" s="29">
        <v>1.3660000000000001</v>
      </c>
      <c r="H35" s="29">
        <v>1.492</v>
      </c>
      <c r="I35" s="29">
        <v>1.5880000000000001</v>
      </c>
      <c r="J35" s="29">
        <v>1.6639999999999999</v>
      </c>
      <c r="K35" s="30">
        <v>1.8</v>
      </c>
    </row>
    <row r="36" spans="1:11" x14ac:dyDescent="0.25">
      <c r="A36" s="27">
        <v>-1.2</v>
      </c>
      <c r="B36" s="28">
        <v>-3.149</v>
      </c>
      <c r="C36" s="29">
        <f t="shared" si="0"/>
        <v>-1.4770000000000001</v>
      </c>
      <c r="D36" s="29">
        <v>0.19500000000000001</v>
      </c>
      <c r="E36" s="29">
        <v>0.84399999999999997</v>
      </c>
      <c r="F36" s="29">
        <v>1.0860000000000001</v>
      </c>
      <c r="G36" s="29">
        <v>1.282</v>
      </c>
      <c r="H36" s="29">
        <v>1.379</v>
      </c>
      <c r="I36" s="29">
        <v>1.4490000000000001</v>
      </c>
      <c r="J36" s="29">
        <v>1.5009999999999999</v>
      </c>
      <c r="K36" s="30">
        <v>1.625</v>
      </c>
    </row>
    <row r="37" spans="1:11" x14ac:dyDescent="0.25">
      <c r="A37" s="27">
        <v>-1.4</v>
      </c>
      <c r="B37" s="28">
        <v>-3.2709999999999999</v>
      </c>
      <c r="C37" s="29">
        <f t="shared" si="0"/>
        <v>-1.5229999999999999</v>
      </c>
      <c r="D37" s="29">
        <v>0.22500000000000001</v>
      </c>
      <c r="E37" s="29">
        <v>0.83199999999999996</v>
      </c>
      <c r="F37" s="29">
        <v>1.0409999999999999</v>
      </c>
      <c r="G37" s="29">
        <v>1.198</v>
      </c>
      <c r="H37" s="29">
        <v>1.27</v>
      </c>
      <c r="I37" s="29">
        <v>1.3180000000000001</v>
      </c>
      <c r="J37" s="29">
        <v>1.351</v>
      </c>
      <c r="K37" s="30">
        <v>1.4650000000000001</v>
      </c>
    </row>
    <row r="38" spans="1:11" x14ac:dyDescent="0.25">
      <c r="A38" s="27">
        <v>-1.6</v>
      </c>
      <c r="B38" s="28">
        <v>-3.88</v>
      </c>
      <c r="C38" s="29">
        <f t="shared" si="0"/>
        <v>-1.8129999999999999</v>
      </c>
      <c r="D38" s="29">
        <v>0.254</v>
      </c>
      <c r="E38" s="29">
        <v>0.81699999999999995</v>
      </c>
      <c r="F38" s="29">
        <v>0.99399999999999999</v>
      </c>
      <c r="G38" s="29">
        <v>1.1160000000000001</v>
      </c>
      <c r="H38" s="29">
        <v>1.1659999999999999</v>
      </c>
      <c r="I38" s="29">
        <v>1.1970000000000001</v>
      </c>
      <c r="J38" s="29">
        <v>1.216</v>
      </c>
      <c r="K38" s="30">
        <v>1.28</v>
      </c>
    </row>
    <row r="39" spans="1:11" x14ac:dyDescent="0.25">
      <c r="A39" s="27">
        <v>-1.8</v>
      </c>
      <c r="B39" s="28">
        <v>-3.4990000000000001</v>
      </c>
      <c r="C39" s="29">
        <f t="shared" si="0"/>
        <v>-1.6085</v>
      </c>
      <c r="D39" s="29">
        <v>0.28199999999999997</v>
      </c>
      <c r="E39" s="29">
        <v>0.79900000000000004</v>
      </c>
      <c r="F39" s="29">
        <v>0.94499999999999995</v>
      </c>
      <c r="G39" s="29">
        <v>1.0349999999999999</v>
      </c>
      <c r="H39" s="29">
        <v>1.069</v>
      </c>
      <c r="I39" s="29">
        <v>1.087</v>
      </c>
      <c r="J39" s="29">
        <v>1.097</v>
      </c>
      <c r="K39" s="30">
        <v>1.1299999999999999</v>
      </c>
    </row>
    <row r="40" spans="1:11" x14ac:dyDescent="0.25">
      <c r="A40" s="27">
        <v>-2</v>
      </c>
      <c r="B40" s="28">
        <v>-3.605</v>
      </c>
      <c r="C40" s="29">
        <f t="shared" si="0"/>
        <v>-1.649</v>
      </c>
      <c r="D40" s="29">
        <v>0.307</v>
      </c>
      <c r="E40" s="29">
        <v>0.77700000000000002</v>
      </c>
      <c r="F40" s="29">
        <v>0.89500000000000002</v>
      </c>
      <c r="G40" s="29">
        <v>0.95899999999999996</v>
      </c>
      <c r="H40" s="29">
        <v>0.98</v>
      </c>
      <c r="I40" s="29">
        <v>0.99</v>
      </c>
      <c r="J40" s="29">
        <v>0.995</v>
      </c>
      <c r="K40" s="30">
        <v>1</v>
      </c>
    </row>
    <row r="41" spans="1:11" x14ac:dyDescent="0.25">
      <c r="A41" s="27">
        <v>-2.2000000000000002</v>
      </c>
      <c r="B41" s="28">
        <v>-3.7050000000000001</v>
      </c>
      <c r="C41" s="29">
        <f t="shared" si="0"/>
        <v>-1.6875</v>
      </c>
      <c r="D41" s="29">
        <v>0.33</v>
      </c>
      <c r="E41" s="29">
        <v>0.752</v>
      </c>
      <c r="F41" s="29">
        <v>0.84399999999999997</v>
      </c>
      <c r="G41" s="29">
        <v>0.88800000000000001</v>
      </c>
      <c r="H41" s="29">
        <v>0.9</v>
      </c>
      <c r="I41" s="29">
        <v>0.90500000000000003</v>
      </c>
      <c r="J41" s="29">
        <v>0.90700000000000003</v>
      </c>
      <c r="K41" s="30">
        <v>0.91</v>
      </c>
    </row>
    <row r="42" spans="1:11" x14ac:dyDescent="0.25">
      <c r="A42" s="27">
        <v>-2.5</v>
      </c>
      <c r="B42" s="28">
        <v>-3.8450000000000002</v>
      </c>
      <c r="C42" s="29">
        <f t="shared" si="0"/>
        <v>-1.7425000000000002</v>
      </c>
      <c r="D42" s="29">
        <v>0.36</v>
      </c>
      <c r="E42" s="29">
        <v>0.71099999999999997</v>
      </c>
      <c r="F42" s="29">
        <v>0.71099999999999997</v>
      </c>
      <c r="G42" s="29">
        <v>0.79300000000000004</v>
      </c>
      <c r="H42" s="29">
        <v>0.79800000000000004</v>
      </c>
      <c r="I42" s="29">
        <v>0.79900000000000004</v>
      </c>
      <c r="J42" s="29">
        <v>0.8</v>
      </c>
      <c r="K42" s="30">
        <v>0.80200000000000005</v>
      </c>
    </row>
    <row r="43" spans="1:11" ht="13.8" thickBot="1" x14ac:dyDescent="0.3">
      <c r="A43" s="31">
        <v>-3</v>
      </c>
      <c r="B43" s="32">
        <v>-4.0510000000000002</v>
      </c>
      <c r="C43" s="33">
        <f t="shared" si="0"/>
        <v>-1.8275000000000001</v>
      </c>
      <c r="D43" s="34">
        <v>0.39600000000000002</v>
      </c>
      <c r="E43" s="34">
        <v>0.63600000000000001</v>
      </c>
      <c r="F43" s="34">
        <v>0.66</v>
      </c>
      <c r="G43" s="34">
        <v>0.66600000000000004</v>
      </c>
      <c r="H43" s="34">
        <v>0.66600000000000004</v>
      </c>
      <c r="I43" s="34">
        <v>0.66700000000000004</v>
      </c>
      <c r="J43" s="34">
        <v>0.66700000000000004</v>
      </c>
      <c r="K43" s="35">
        <v>0.66800000000000004</v>
      </c>
    </row>
    <row r="44" spans="1:11" ht="13.8" x14ac:dyDescent="0.3">
      <c r="A44" s="7" t="s">
        <v>10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4856-46E9-4A0B-A4EA-A049AFEA0388}">
  <dimension ref="A1:L41"/>
  <sheetViews>
    <sheetView showGridLines="0" zoomScaleNormal="100" workbookViewId="0">
      <selection activeCell="A4" sqref="A4"/>
    </sheetView>
    <sheetView workbookViewId="1"/>
  </sheetViews>
  <sheetFormatPr defaultRowHeight="13.2" x14ac:dyDescent="0.25"/>
  <cols>
    <col min="1" max="1" width="4.5546875" style="9" bestFit="1" customWidth="1"/>
    <col min="2" max="2" width="9.33203125" style="9" customWidth="1"/>
    <col min="3" max="4" width="7.6640625" style="9" customWidth="1"/>
    <col min="5" max="5" width="8.6640625" style="9" customWidth="1"/>
    <col min="6" max="6" width="7.88671875" style="9" customWidth="1"/>
    <col min="7" max="7" width="8" style="9" customWidth="1"/>
    <col min="8" max="8" width="7.44140625" style="9" customWidth="1"/>
    <col min="9" max="9" width="7.6640625" style="9" customWidth="1"/>
    <col min="10" max="10" width="7.88671875" style="9" customWidth="1"/>
    <col min="11" max="257" width="9.109375" style="9"/>
    <col min="258" max="258" width="20.109375" style="9" customWidth="1"/>
    <col min="259" max="259" width="9.33203125" style="9" customWidth="1"/>
    <col min="260" max="260" width="7.6640625" style="9" customWidth="1"/>
    <col min="261" max="261" width="8.6640625" style="9" customWidth="1"/>
    <col min="262" max="262" width="7.88671875" style="9" customWidth="1"/>
    <col min="263" max="263" width="8" style="9" customWidth="1"/>
    <col min="264" max="264" width="7.44140625" style="9" customWidth="1"/>
    <col min="265" max="265" width="7.6640625" style="9" customWidth="1"/>
    <col min="266" max="266" width="7.88671875" style="9" customWidth="1"/>
    <col min="267" max="513" width="9.109375" style="9"/>
    <col min="514" max="514" width="20.109375" style="9" customWidth="1"/>
    <col min="515" max="515" width="9.33203125" style="9" customWidth="1"/>
    <col min="516" max="516" width="7.6640625" style="9" customWidth="1"/>
    <col min="517" max="517" width="8.6640625" style="9" customWidth="1"/>
    <col min="518" max="518" width="7.88671875" style="9" customWidth="1"/>
    <col min="519" max="519" width="8" style="9" customWidth="1"/>
    <col min="520" max="520" width="7.44140625" style="9" customWidth="1"/>
    <col min="521" max="521" width="7.6640625" style="9" customWidth="1"/>
    <col min="522" max="522" width="7.88671875" style="9" customWidth="1"/>
    <col min="523" max="769" width="9.109375" style="9"/>
    <col min="770" max="770" width="20.109375" style="9" customWidth="1"/>
    <col min="771" max="771" width="9.33203125" style="9" customWidth="1"/>
    <col min="772" max="772" width="7.6640625" style="9" customWidth="1"/>
    <col min="773" max="773" width="8.6640625" style="9" customWidth="1"/>
    <col min="774" max="774" width="7.88671875" style="9" customWidth="1"/>
    <col min="775" max="775" width="8" style="9" customWidth="1"/>
    <col min="776" max="776" width="7.44140625" style="9" customWidth="1"/>
    <col min="777" max="777" width="7.6640625" style="9" customWidth="1"/>
    <col min="778" max="778" width="7.88671875" style="9" customWidth="1"/>
    <col min="779" max="1025" width="9.109375" style="9"/>
    <col min="1026" max="1026" width="20.109375" style="9" customWidth="1"/>
    <col min="1027" max="1027" width="9.33203125" style="9" customWidth="1"/>
    <col min="1028" max="1028" width="7.6640625" style="9" customWidth="1"/>
    <col min="1029" max="1029" width="8.6640625" style="9" customWidth="1"/>
    <col min="1030" max="1030" width="7.88671875" style="9" customWidth="1"/>
    <col min="1031" max="1031" width="8" style="9" customWidth="1"/>
    <col min="1032" max="1032" width="7.44140625" style="9" customWidth="1"/>
    <col min="1033" max="1033" width="7.6640625" style="9" customWidth="1"/>
    <col min="1034" max="1034" width="7.88671875" style="9" customWidth="1"/>
    <col min="1035" max="1281" width="9.109375" style="9"/>
    <col min="1282" max="1282" width="20.109375" style="9" customWidth="1"/>
    <col min="1283" max="1283" width="9.33203125" style="9" customWidth="1"/>
    <col min="1284" max="1284" width="7.6640625" style="9" customWidth="1"/>
    <col min="1285" max="1285" width="8.6640625" style="9" customWidth="1"/>
    <col min="1286" max="1286" width="7.88671875" style="9" customWidth="1"/>
    <col min="1287" max="1287" width="8" style="9" customWidth="1"/>
    <col min="1288" max="1288" width="7.44140625" style="9" customWidth="1"/>
    <col min="1289" max="1289" width="7.6640625" style="9" customWidth="1"/>
    <col min="1290" max="1290" width="7.88671875" style="9" customWidth="1"/>
    <col min="1291" max="1537" width="9.109375" style="9"/>
    <col min="1538" max="1538" width="20.109375" style="9" customWidth="1"/>
    <col min="1539" max="1539" width="9.33203125" style="9" customWidth="1"/>
    <col min="1540" max="1540" width="7.6640625" style="9" customWidth="1"/>
    <col min="1541" max="1541" width="8.6640625" style="9" customWidth="1"/>
    <col min="1542" max="1542" width="7.88671875" style="9" customWidth="1"/>
    <col min="1543" max="1543" width="8" style="9" customWidth="1"/>
    <col min="1544" max="1544" width="7.44140625" style="9" customWidth="1"/>
    <col min="1545" max="1545" width="7.6640625" style="9" customWidth="1"/>
    <col min="1546" max="1546" width="7.88671875" style="9" customWidth="1"/>
    <col min="1547" max="1793" width="9.109375" style="9"/>
    <col min="1794" max="1794" width="20.109375" style="9" customWidth="1"/>
    <col min="1795" max="1795" width="9.33203125" style="9" customWidth="1"/>
    <col min="1796" max="1796" width="7.6640625" style="9" customWidth="1"/>
    <col min="1797" max="1797" width="8.6640625" style="9" customWidth="1"/>
    <col min="1798" max="1798" width="7.88671875" style="9" customWidth="1"/>
    <col min="1799" max="1799" width="8" style="9" customWidth="1"/>
    <col min="1800" max="1800" width="7.44140625" style="9" customWidth="1"/>
    <col min="1801" max="1801" width="7.6640625" style="9" customWidth="1"/>
    <col min="1802" max="1802" width="7.88671875" style="9" customWidth="1"/>
    <col min="1803" max="2049" width="9.109375" style="9"/>
    <col min="2050" max="2050" width="20.109375" style="9" customWidth="1"/>
    <col min="2051" max="2051" width="9.33203125" style="9" customWidth="1"/>
    <col min="2052" max="2052" width="7.6640625" style="9" customWidth="1"/>
    <col min="2053" max="2053" width="8.6640625" style="9" customWidth="1"/>
    <col min="2054" max="2054" width="7.88671875" style="9" customWidth="1"/>
    <col min="2055" max="2055" width="8" style="9" customWidth="1"/>
    <col min="2056" max="2056" width="7.44140625" style="9" customWidth="1"/>
    <col min="2057" max="2057" width="7.6640625" style="9" customWidth="1"/>
    <col min="2058" max="2058" width="7.88671875" style="9" customWidth="1"/>
    <col min="2059" max="2305" width="9.109375" style="9"/>
    <col min="2306" max="2306" width="20.109375" style="9" customWidth="1"/>
    <col min="2307" max="2307" width="9.33203125" style="9" customWidth="1"/>
    <col min="2308" max="2308" width="7.6640625" style="9" customWidth="1"/>
    <col min="2309" max="2309" width="8.6640625" style="9" customWidth="1"/>
    <col min="2310" max="2310" width="7.88671875" style="9" customWidth="1"/>
    <col min="2311" max="2311" width="8" style="9" customWidth="1"/>
    <col min="2312" max="2312" width="7.44140625" style="9" customWidth="1"/>
    <col min="2313" max="2313" width="7.6640625" style="9" customWidth="1"/>
    <col min="2314" max="2314" width="7.88671875" style="9" customWidth="1"/>
    <col min="2315" max="2561" width="9.109375" style="9"/>
    <col min="2562" max="2562" width="20.109375" style="9" customWidth="1"/>
    <col min="2563" max="2563" width="9.33203125" style="9" customWidth="1"/>
    <col min="2564" max="2564" width="7.6640625" style="9" customWidth="1"/>
    <col min="2565" max="2565" width="8.6640625" style="9" customWidth="1"/>
    <col min="2566" max="2566" width="7.88671875" style="9" customWidth="1"/>
    <col min="2567" max="2567" width="8" style="9" customWidth="1"/>
    <col min="2568" max="2568" width="7.44140625" style="9" customWidth="1"/>
    <col min="2569" max="2569" width="7.6640625" style="9" customWidth="1"/>
    <col min="2570" max="2570" width="7.88671875" style="9" customWidth="1"/>
    <col min="2571" max="2817" width="9.109375" style="9"/>
    <col min="2818" max="2818" width="20.109375" style="9" customWidth="1"/>
    <col min="2819" max="2819" width="9.33203125" style="9" customWidth="1"/>
    <col min="2820" max="2820" width="7.6640625" style="9" customWidth="1"/>
    <col min="2821" max="2821" width="8.6640625" style="9" customWidth="1"/>
    <col min="2822" max="2822" width="7.88671875" style="9" customWidth="1"/>
    <col min="2823" max="2823" width="8" style="9" customWidth="1"/>
    <col min="2824" max="2824" width="7.44140625" style="9" customWidth="1"/>
    <col min="2825" max="2825" width="7.6640625" style="9" customWidth="1"/>
    <col min="2826" max="2826" width="7.88671875" style="9" customWidth="1"/>
    <col min="2827" max="3073" width="9.109375" style="9"/>
    <col min="3074" max="3074" width="20.109375" style="9" customWidth="1"/>
    <col min="3075" max="3075" width="9.33203125" style="9" customWidth="1"/>
    <col min="3076" max="3076" width="7.6640625" style="9" customWidth="1"/>
    <col min="3077" max="3077" width="8.6640625" style="9" customWidth="1"/>
    <col min="3078" max="3078" width="7.88671875" style="9" customWidth="1"/>
    <col min="3079" max="3079" width="8" style="9" customWidth="1"/>
    <col min="3080" max="3080" width="7.44140625" style="9" customWidth="1"/>
    <col min="3081" max="3081" width="7.6640625" style="9" customWidth="1"/>
    <col min="3082" max="3082" width="7.88671875" style="9" customWidth="1"/>
    <col min="3083" max="3329" width="9.109375" style="9"/>
    <col min="3330" max="3330" width="20.109375" style="9" customWidth="1"/>
    <col min="3331" max="3331" width="9.33203125" style="9" customWidth="1"/>
    <col min="3332" max="3332" width="7.6640625" style="9" customWidth="1"/>
    <col min="3333" max="3333" width="8.6640625" style="9" customWidth="1"/>
    <col min="3334" max="3334" width="7.88671875" style="9" customWidth="1"/>
    <col min="3335" max="3335" width="8" style="9" customWidth="1"/>
    <col min="3336" max="3336" width="7.44140625" style="9" customWidth="1"/>
    <col min="3337" max="3337" width="7.6640625" style="9" customWidth="1"/>
    <col min="3338" max="3338" width="7.88671875" style="9" customWidth="1"/>
    <col min="3339" max="3585" width="9.109375" style="9"/>
    <col min="3586" max="3586" width="20.109375" style="9" customWidth="1"/>
    <col min="3587" max="3587" width="9.33203125" style="9" customWidth="1"/>
    <col min="3588" max="3588" width="7.6640625" style="9" customWidth="1"/>
    <col min="3589" max="3589" width="8.6640625" style="9" customWidth="1"/>
    <col min="3590" max="3590" width="7.88671875" style="9" customWidth="1"/>
    <col min="3591" max="3591" width="8" style="9" customWidth="1"/>
    <col min="3592" max="3592" width="7.44140625" style="9" customWidth="1"/>
    <col min="3593" max="3593" width="7.6640625" style="9" customWidth="1"/>
    <col min="3594" max="3594" width="7.88671875" style="9" customWidth="1"/>
    <col min="3595" max="3841" width="9.109375" style="9"/>
    <col min="3842" max="3842" width="20.109375" style="9" customWidth="1"/>
    <col min="3843" max="3843" width="9.33203125" style="9" customWidth="1"/>
    <col min="3844" max="3844" width="7.6640625" style="9" customWidth="1"/>
    <col min="3845" max="3845" width="8.6640625" style="9" customWidth="1"/>
    <col min="3846" max="3846" width="7.88671875" style="9" customWidth="1"/>
    <col min="3847" max="3847" width="8" style="9" customWidth="1"/>
    <col min="3848" max="3848" width="7.44140625" style="9" customWidth="1"/>
    <col min="3849" max="3849" width="7.6640625" style="9" customWidth="1"/>
    <col min="3850" max="3850" width="7.88671875" style="9" customWidth="1"/>
    <col min="3851" max="4097" width="9.109375" style="9"/>
    <col min="4098" max="4098" width="20.109375" style="9" customWidth="1"/>
    <col min="4099" max="4099" width="9.33203125" style="9" customWidth="1"/>
    <col min="4100" max="4100" width="7.6640625" style="9" customWidth="1"/>
    <col min="4101" max="4101" width="8.6640625" style="9" customWidth="1"/>
    <col min="4102" max="4102" width="7.88671875" style="9" customWidth="1"/>
    <col min="4103" max="4103" width="8" style="9" customWidth="1"/>
    <col min="4104" max="4104" width="7.44140625" style="9" customWidth="1"/>
    <col min="4105" max="4105" width="7.6640625" style="9" customWidth="1"/>
    <col min="4106" max="4106" width="7.88671875" style="9" customWidth="1"/>
    <col min="4107" max="4353" width="9.109375" style="9"/>
    <col min="4354" max="4354" width="20.109375" style="9" customWidth="1"/>
    <col min="4355" max="4355" width="9.33203125" style="9" customWidth="1"/>
    <col min="4356" max="4356" width="7.6640625" style="9" customWidth="1"/>
    <col min="4357" max="4357" width="8.6640625" style="9" customWidth="1"/>
    <col min="4358" max="4358" width="7.88671875" style="9" customWidth="1"/>
    <col min="4359" max="4359" width="8" style="9" customWidth="1"/>
    <col min="4360" max="4360" width="7.44140625" style="9" customWidth="1"/>
    <col min="4361" max="4361" width="7.6640625" style="9" customWidth="1"/>
    <col min="4362" max="4362" width="7.88671875" style="9" customWidth="1"/>
    <col min="4363" max="4609" width="9.109375" style="9"/>
    <col min="4610" max="4610" width="20.109375" style="9" customWidth="1"/>
    <col min="4611" max="4611" width="9.33203125" style="9" customWidth="1"/>
    <col min="4612" max="4612" width="7.6640625" style="9" customWidth="1"/>
    <col min="4613" max="4613" width="8.6640625" style="9" customWidth="1"/>
    <col min="4614" max="4614" width="7.88671875" style="9" customWidth="1"/>
    <col min="4615" max="4615" width="8" style="9" customWidth="1"/>
    <col min="4616" max="4616" width="7.44140625" style="9" customWidth="1"/>
    <col min="4617" max="4617" width="7.6640625" style="9" customWidth="1"/>
    <col min="4618" max="4618" width="7.88671875" style="9" customWidth="1"/>
    <col min="4619" max="4865" width="9.109375" style="9"/>
    <col min="4866" max="4866" width="20.109375" style="9" customWidth="1"/>
    <col min="4867" max="4867" width="9.33203125" style="9" customWidth="1"/>
    <col min="4868" max="4868" width="7.6640625" style="9" customWidth="1"/>
    <col min="4869" max="4869" width="8.6640625" style="9" customWidth="1"/>
    <col min="4870" max="4870" width="7.88671875" style="9" customWidth="1"/>
    <col min="4871" max="4871" width="8" style="9" customWidth="1"/>
    <col min="4872" max="4872" width="7.44140625" style="9" customWidth="1"/>
    <col min="4873" max="4873" width="7.6640625" style="9" customWidth="1"/>
    <col min="4874" max="4874" width="7.88671875" style="9" customWidth="1"/>
    <col min="4875" max="5121" width="9.109375" style="9"/>
    <col min="5122" max="5122" width="20.109375" style="9" customWidth="1"/>
    <col min="5123" max="5123" width="9.33203125" style="9" customWidth="1"/>
    <col min="5124" max="5124" width="7.6640625" style="9" customWidth="1"/>
    <col min="5125" max="5125" width="8.6640625" style="9" customWidth="1"/>
    <col min="5126" max="5126" width="7.88671875" style="9" customWidth="1"/>
    <col min="5127" max="5127" width="8" style="9" customWidth="1"/>
    <col min="5128" max="5128" width="7.44140625" style="9" customWidth="1"/>
    <col min="5129" max="5129" width="7.6640625" style="9" customWidth="1"/>
    <col min="5130" max="5130" width="7.88671875" style="9" customWidth="1"/>
    <col min="5131" max="5377" width="9.109375" style="9"/>
    <col min="5378" max="5378" width="20.109375" style="9" customWidth="1"/>
    <col min="5379" max="5379" width="9.33203125" style="9" customWidth="1"/>
    <col min="5380" max="5380" width="7.6640625" style="9" customWidth="1"/>
    <col min="5381" max="5381" width="8.6640625" style="9" customWidth="1"/>
    <col min="5382" max="5382" width="7.88671875" style="9" customWidth="1"/>
    <col min="5383" max="5383" width="8" style="9" customWidth="1"/>
    <col min="5384" max="5384" width="7.44140625" style="9" customWidth="1"/>
    <col min="5385" max="5385" width="7.6640625" style="9" customWidth="1"/>
    <col min="5386" max="5386" width="7.88671875" style="9" customWidth="1"/>
    <col min="5387" max="5633" width="9.109375" style="9"/>
    <col min="5634" max="5634" width="20.109375" style="9" customWidth="1"/>
    <col min="5635" max="5635" width="9.33203125" style="9" customWidth="1"/>
    <col min="5636" max="5636" width="7.6640625" style="9" customWidth="1"/>
    <col min="5637" max="5637" width="8.6640625" style="9" customWidth="1"/>
    <col min="5638" max="5638" width="7.88671875" style="9" customWidth="1"/>
    <col min="5639" max="5639" width="8" style="9" customWidth="1"/>
    <col min="5640" max="5640" width="7.44140625" style="9" customWidth="1"/>
    <col min="5641" max="5641" width="7.6640625" style="9" customWidth="1"/>
    <col min="5642" max="5642" width="7.88671875" style="9" customWidth="1"/>
    <col min="5643" max="5889" width="9.109375" style="9"/>
    <col min="5890" max="5890" width="20.109375" style="9" customWidth="1"/>
    <col min="5891" max="5891" width="9.33203125" style="9" customWidth="1"/>
    <col min="5892" max="5892" width="7.6640625" style="9" customWidth="1"/>
    <col min="5893" max="5893" width="8.6640625" style="9" customWidth="1"/>
    <col min="5894" max="5894" width="7.88671875" style="9" customWidth="1"/>
    <col min="5895" max="5895" width="8" style="9" customWidth="1"/>
    <col min="5896" max="5896" width="7.44140625" style="9" customWidth="1"/>
    <col min="5897" max="5897" width="7.6640625" style="9" customWidth="1"/>
    <col min="5898" max="5898" width="7.88671875" style="9" customWidth="1"/>
    <col min="5899" max="6145" width="9.109375" style="9"/>
    <col min="6146" max="6146" width="20.109375" style="9" customWidth="1"/>
    <col min="6147" max="6147" width="9.33203125" style="9" customWidth="1"/>
    <col min="6148" max="6148" width="7.6640625" style="9" customWidth="1"/>
    <col min="6149" max="6149" width="8.6640625" style="9" customWidth="1"/>
    <col min="6150" max="6150" width="7.88671875" style="9" customWidth="1"/>
    <col min="6151" max="6151" width="8" style="9" customWidth="1"/>
    <col min="6152" max="6152" width="7.44140625" style="9" customWidth="1"/>
    <col min="6153" max="6153" width="7.6640625" style="9" customWidth="1"/>
    <col min="6154" max="6154" width="7.88671875" style="9" customWidth="1"/>
    <col min="6155" max="6401" width="9.109375" style="9"/>
    <col min="6402" max="6402" width="20.109375" style="9" customWidth="1"/>
    <col min="6403" max="6403" width="9.33203125" style="9" customWidth="1"/>
    <col min="6404" max="6404" width="7.6640625" style="9" customWidth="1"/>
    <col min="6405" max="6405" width="8.6640625" style="9" customWidth="1"/>
    <col min="6406" max="6406" width="7.88671875" style="9" customWidth="1"/>
    <col min="6407" max="6407" width="8" style="9" customWidth="1"/>
    <col min="6408" max="6408" width="7.44140625" style="9" customWidth="1"/>
    <col min="6409" max="6409" width="7.6640625" style="9" customWidth="1"/>
    <col min="6410" max="6410" width="7.88671875" style="9" customWidth="1"/>
    <col min="6411" max="6657" width="9.109375" style="9"/>
    <col min="6658" max="6658" width="20.109375" style="9" customWidth="1"/>
    <col min="6659" max="6659" width="9.33203125" style="9" customWidth="1"/>
    <col min="6660" max="6660" width="7.6640625" style="9" customWidth="1"/>
    <col min="6661" max="6661" width="8.6640625" style="9" customWidth="1"/>
    <col min="6662" max="6662" width="7.88671875" style="9" customWidth="1"/>
    <col min="6663" max="6663" width="8" style="9" customWidth="1"/>
    <col min="6664" max="6664" width="7.44140625" style="9" customWidth="1"/>
    <col min="6665" max="6665" width="7.6640625" style="9" customWidth="1"/>
    <col min="6666" max="6666" width="7.88671875" style="9" customWidth="1"/>
    <col min="6667" max="6913" width="9.109375" style="9"/>
    <col min="6914" max="6914" width="20.109375" style="9" customWidth="1"/>
    <col min="6915" max="6915" width="9.33203125" style="9" customWidth="1"/>
    <col min="6916" max="6916" width="7.6640625" style="9" customWidth="1"/>
    <col min="6917" max="6917" width="8.6640625" style="9" customWidth="1"/>
    <col min="6918" max="6918" width="7.88671875" style="9" customWidth="1"/>
    <col min="6919" max="6919" width="8" style="9" customWidth="1"/>
    <col min="6920" max="6920" width="7.44140625" style="9" customWidth="1"/>
    <col min="6921" max="6921" width="7.6640625" style="9" customWidth="1"/>
    <col min="6922" max="6922" width="7.88671875" style="9" customWidth="1"/>
    <col min="6923" max="7169" width="9.109375" style="9"/>
    <col min="7170" max="7170" width="20.109375" style="9" customWidth="1"/>
    <col min="7171" max="7171" width="9.33203125" style="9" customWidth="1"/>
    <col min="7172" max="7172" width="7.6640625" style="9" customWidth="1"/>
    <col min="7173" max="7173" width="8.6640625" style="9" customWidth="1"/>
    <col min="7174" max="7174" width="7.88671875" style="9" customWidth="1"/>
    <col min="7175" max="7175" width="8" style="9" customWidth="1"/>
    <col min="7176" max="7176" width="7.44140625" style="9" customWidth="1"/>
    <col min="7177" max="7177" width="7.6640625" style="9" customWidth="1"/>
    <col min="7178" max="7178" width="7.88671875" style="9" customWidth="1"/>
    <col min="7179" max="7425" width="9.109375" style="9"/>
    <col min="7426" max="7426" width="20.109375" style="9" customWidth="1"/>
    <col min="7427" max="7427" width="9.33203125" style="9" customWidth="1"/>
    <col min="7428" max="7428" width="7.6640625" style="9" customWidth="1"/>
    <col min="7429" max="7429" width="8.6640625" style="9" customWidth="1"/>
    <col min="7430" max="7430" width="7.88671875" style="9" customWidth="1"/>
    <col min="7431" max="7431" width="8" style="9" customWidth="1"/>
    <col min="7432" max="7432" width="7.44140625" style="9" customWidth="1"/>
    <col min="7433" max="7433" width="7.6640625" style="9" customWidth="1"/>
    <col min="7434" max="7434" width="7.88671875" style="9" customWidth="1"/>
    <col min="7435" max="7681" width="9.109375" style="9"/>
    <col min="7682" max="7682" width="20.109375" style="9" customWidth="1"/>
    <col min="7683" max="7683" width="9.33203125" style="9" customWidth="1"/>
    <col min="7684" max="7684" width="7.6640625" style="9" customWidth="1"/>
    <col min="7685" max="7685" width="8.6640625" style="9" customWidth="1"/>
    <col min="7686" max="7686" width="7.88671875" style="9" customWidth="1"/>
    <col min="7687" max="7687" width="8" style="9" customWidth="1"/>
    <col min="7688" max="7688" width="7.44140625" style="9" customWidth="1"/>
    <col min="7689" max="7689" width="7.6640625" style="9" customWidth="1"/>
    <col min="7690" max="7690" width="7.88671875" style="9" customWidth="1"/>
    <col min="7691" max="7937" width="9.109375" style="9"/>
    <col min="7938" max="7938" width="20.109375" style="9" customWidth="1"/>
    <col min="7939" max="7939" width="9.33203125" style="9" customWidth="1"/>
    <col min="7940" max="7940" width="7.6640625" style="9" customWidth="1"/>
    <col min="7941" max="7941" width="8.6640625" style="9" customWidth="1"/>
    <col min="7942" max="7942" width="7.88671875" style="9" customWidth="1"/>
    <col min="7943" max="7943" width="8" style="9" customWidth="1"/>
    <col min="7944" max="7944" width="7.44140625" style="9" customWidth="1"/>
    <col min="7945" max="7945" width="7.6640625" style="9" customWidth="1"/>
    <col min="7946" max="7946" width="7.88671875" style="9" customWidth="1"/>
    <col min="7947" max="8193" width="9.109375" style="9"/>
    <col min="8194" max="8194" width="20.109375" style="9" customWidth="1"/>
    <col min="8195" max="8195" width="9.33203125" style="9" customWidth="1"/>
    <col min="8196" max="8196" width="7.6640625" style="9" customWidth="1"/>
    <col min="8197" max="8197" width="8.6640625" style="9" customWidth="1"/>
    <col min="8198" max="8198" width="7.88671875" style="9" customWidth="1"/>
    <col min="8199" max="8199" width="8" style="9" customWidth="1"/>
    <col min="8200" max="8200" width="7.44140625" style="9" customWidth="1"/>
    <col min="8201" max="8201" width="7.6640625" style="9" customWidth="1"/>
    <col min="8202" max="8202" width="7.88671875" style="9" customWidth="1"/>
    <col min="8203" max="8449" width="9.109375" style="9"/>
    <col min="8450" max="8450" width="20.109375" style="9" customWidth="1"/>
    <col min="8451" max="8451" width="9.33203125" style="9" customWidth="1"/>
    <col min="8452" max="8452" width="7.6640625" style="9" customWidth="1"/>
    <col min="8453" max="8453" width="8.6640625" style="9" customWidth="1"/>
    <col min="8454" max="8454" width="7.88671875" style="9" customWidth="1"/>
    <col min="8455" max="8455" width="8" style="9" customWidth="1"/>
    <col min="8456" max="8456" width="7.44140625" style="9" customWidth="1"/>
    <col min="8457" max="8457" width="7.6640625" style="9" customWidth="1"/>
    <col min="8458" max="8458" width="7.88671875" style="9" customWidth="1"/>
    <col min="8459" max="8705" width="9.109375" style="9"/>
    <col min="8706" max="8706" width="20.109375" style="9" customWidth="1"/>
    <col min="8707" max="8707" width="9.33203125" style="9" customWidth="1"/>
    <col min="8708" max="8708" width="7.6640625" style="9" customWidth="1"/>
    <col min="8709" max="8709" width="8.6640625" style="9" customWidth="1"/>
    <col min="8710" max="8710" width="7.88671875" style="9" customWidth="1"/>
    <col min="8711" max="8711" width="8" style="9" customWidth="1"/>
    <col min="8712" max="8712" width="7.44140625" style="9" customWidth="1"/>
    <col min="8713" max="8713" width="7.6640625" style="9" customWidth="1"/>
    <col min="8714" max="8714" width="7.88671875" style="9" customWidth="1"/>
    <col min="8715" max="8961" width="9.109375" style="9"/>
    <col min="8962" max="8962" width="20.109375" style="9" customWidth="1"/>
    <col min="8963" max="8963" width="9.33203125" style="9" customWidth="1"/>
    <col min="8964" max="8964" width="7.6640625" style="9" customWidth="1"/>
    <col min="8965" max="8965" width="8.6640625" style="9" customWidth="1"/>
    <col min="8966" max="8966" width="7.88671875" style="9" customWidth="1"/>
    <col min="8967" max="8967" width="8" style="9" customWidth="1"/>
    <col min="8968" max="8968" width="7.44140625" style="9" customWidth="1"/>
    <col min="8969" max="8969" width="7.6640625" style="9" customWidth="1"/>
    <col min="8970" max="8970" width="7.88671875" style="9" customWidth="1"/>
    <col min="8971" max="9217" width="9.109375" style="9"/>
    <col min="9218" max="9218" width="20.109375" style="9" customWidth="1"/>
    <col min="9219" max="9219" width="9.33203125" style="9" customWidth="1"/>
    <col min="9220" max="9220" width="7.6640625" style="9" customWidth="1"/>
    <col min="9221" max="9221" width="8.6640625" style="9" customWidth="1"/>
    <col min="9222" max="9222" width="7.88671875" style="9" customWidth="1"/>
    <col min="9223" max="9223" width="8" style="9" customWidth="1"/>
    <col min="9224" max="9224" width="7.44140625" style="9" customWidth="1"/>
    <col min="9225" max="9225" width="7.6640625" style="9" customWidth="1"/>
    <col min="9226" max="9226" width="7.88671875" style="9" customWidth="1"/>
    <col min="9227" max="9473" width="9.109375" style="9"/>
    <col min="9474" max="9474" width="20.109375" style="9" customWidth="1"/>
    <col min="9475" max="9475" width="9.33203125" style="9" customWidth="1"/>
    <col min="9476" max="9476" width="7.6640625" style="9" customWidth="1"/>
    <col min="9477" max="9477" width="8.6640625" style="9" customWidth="1"/>
    <col min="9478" max="9478" width="7.88671875" style="9" customWidth="1"/>
    <col min="9479" max="9479" width="8" style="9" customWidth="1"/>
    <col min="9480" max="9480" width="7.44140625" style="9" customWidth="1"/>
    <col min="9481" max="9481" width="7.6640625" style="9" customWidth="1"/>
    <col min="9482" max="9482" width="7.88671875" style="9" customWidth="1"/>
    <col min="9483" max="9729" width="9.109375" style="9"/>
    <col min="9730" max="9730" width="20.109375" style="9" customWidth="1"/>
    <col min="9731" max="9731" width="9.33203125" style="9" customWidth="1"/>
    <col min="9732" max="9732" width="7.6640625" style="9" customWidth="1"/>
    <col min="9733" max="9733" width="8.6640625" style="9" customWidth="1"/>
    <col min="9734" max="9734" width="7.88671875" style="9" customWidth="1"/>
    <col min="9735" max="9735" width="8" style="9" customWidth="1"/>
    <col min="9736" max="9736" width="7.44140625" style="9" customWidth="1"/>
    <col min="9737" max="9737" width="7.6640625" style="9" customWidth="1"/>
    <col min="9738" max="9738" width="7.88671875" style="9" customWidth="1"/>
    <col min="9739" max="9985" width="9.109375" style="9"/>
    <col min="9986" max="9986" width="20.109375" style="9" customWidth="1"/>
    <col min="9987" max="9987" width="9.33203125" style="9" customWidth="1"/>
    <col min="9988" max="9988" width="7.6640625" style="9" customWidth="1"/>
    <col min="9989" max="9989" width="8.6640625" style="9" customWidth="1"/>
    <col min="9990" max="9990" width="7.88671875" style="9" customWidth="1"/>
    <col min="9991" max="9991" width="8" style="9" customWidth="1"/>
    <col min="9992" max="9992" width="7.44140625" style="9" customWidth="1"/>
    <col min="9993" max="9993" width="7.6640625" style="9" customWidth="1"/>
    <col min="9994" max="9994" width="7.88671875" style="9" customWidth="1"/>
    <col min="9995" max="10241" width="9.109375" style="9"/>
    <col min="10242" max="10242" width="20.109375" style="9" customWidth="1"/>
    <col min="10243" max="10243" width="9.33203125" style="9" customWidth="1"/>
    <col min="10244" max="10244" width="7.6640625" style="9" customWidth="1"/>
    <col min="10245" max="10245" width="8.6640625" style="9" customWidth="1"/>
    <col min="10246" max="10246" width="7.88671875" style="9" customWidth="1"/>
    <col min="10247" max="10247" width="8" style="9" customWidth="1"/>
    <col min="10248" max="10248" width="7.44140625" style="9" customWidth="1"/>
    <col min="10249" max="10249" width="7.6640625" style="9" customWidth="1"/>
    <col min="10250" max="10250" width="7.88671875" style="9" customWidth="1"/>
    <col min="10251" max="10497" width="9.109375" style="9"/>
    <col min="10498" max="10498" width="20.109375" style="9" customWidth="1"/>
    <col min="10499" max="10499" width="9.33203125" style="9" customWidth="1"/>
    <col min="10500" max="10500" width="7.6640625" style="9" customWidth="1"/>
    <col min="10501" max="10501" width="8.6640625" style="9" customWidth="1"/>
    <col min="10502" max="10502" width="7.88671875" style="9" customWidth="1"/>
    <col min="10503" max="10503" width="8" style="9" customWidth="1"/>
    <col min="10504" max="10504" width="7.44140625" style="9" customWidth="1"/>
    <col min="10505" max="10505" width="7.6640625" style="9" customWidth="1"/>
    <col min="10506" max="10506" width="7.88671875" style="9" customWidth="1"/>
    <col min="10507" max="10753" width="9.109375" style="9"/>
    <col min="10754" max="10754" width="20.109375" style="9" customWidth="1"/>
    <col min="10755" max="10755" width="9.33203125" style="9" customWidth="1"/>
    <col min="10756" max="10756" width="7.6640625" style="9" customWidth="1"/>
    <col min="10757" max="10757" width="8.6640625" style="9" customWidth="1"/>
    <col min="10758" max="10758" width="7.88671875" style="9" customWidth="1"/>
    <col min="10759" max="10759" width="8" style="9" customWidth="1"/>
    <col min="10760" max="10760" width="7.44140625" style="9" customWidth="1"/>
    <col min="10761" max="10761" width="7.6640625" style="9" customWidth="1"/>
    <col min="10762" max="10762" width="7.88671875" style="9" customWidth="1"/>
    <col min="10763" max="11009" width="9.109375" style="9"/>
    <col min="11010" max="11010" width="20.109375" style="9" customWidth="1"/>
    <col min="11011" max="11011" width="9.33203125" style="9" customWidth="1"/>
    <col min="11012" max="11012" width="7.6640625" style="9" customWidth="1"/>
    <col min="11013" max="11013" width="8.6640625" style="9" customWidth="1"/>
    <col min="11014" max="11014" width="7.88671875" style="9" customWidth="1"/>
    <col min="11015" max="11015" width="8" style="9" customWidth="1"/>
    <col min="11016" max="11016" width="7.44140625" style="9" customWidth="1"/>
    <col min="11017" max="11017" width="7.6640625" style="9" customWidth="1"/>
    <col min="11018" max="11018" width="7.88671875" style="9" customWidth="1"/>
    <col min="11019" max="11265" width="9.109375" style="9"/>
    <col min="11266" max="11266" width="20.109375" style="9" customWidth="1"/>
    <col min="11267" max="11267" width="9.33203125" style="9" customWidth="1"/>
    <col min="11268" max="11268" width="7.6640625" style="9" customWidth="1"/>
    <col min="11269" max="11269" width="8.6640625" style="9" customWidth="1"/>
    <col min="11270" max="11270" width="7.88671875" style="9" customWidth="1"/>
    <col min="11271" max="11271" width="8" style="9" customWidth="1"/>
    <col min="11272" max="11272" width="7.44140625" style="9" customWidth="1"/>
    <col min="11273" max="11273" width="7.6640625" style="9" customWidth="1"/>
    <col min="11274" max="11274" width="7.88671875" style="9" customWidth="1"/>
    <col min="11275" max="11521" width="9.109375" style="9"/>
    <col min="11522" max="11522" width="20.109375" style="9" customWidth="1"/>
    <col min="11523" max="11523" width="9.33203125" style="9" customWidth="1"/>
    <col min="11524" max="11524" width="7.6640625" style="9" customWidth="1"/>
    <col min="11525" max="11525" width="8.6640625" style="9" customWidth="1"/>
    <col min="11526" max="11526" width="7.88671875" style="9" customWidth="1"/>
    <col min="11527" max="11527" width="8" style="9" customWidth="1"/>
    <col min="11528" max="11528" width="7.44140625" style="9" customWidth="1"/>
    <col min="11529" max="11529" width="7.6640625" style="9" customWidth="1"/>
    <col min="11530" max="11530" width="7.88671875" style="9" customWidth="1"/>
    <col min="11531" max="11777" width="9.109375" style="9"/>
    <col min="11778" max="11778" width="20.109375" style="9" customWidth="1"/>
    <col min="11779" max="11779" width="9.33203125" style="9" customWidth="1"/>
    <col min="11780" max="11780" width="7.6640625" style="9" customWidth="1"/>
    <col min="11781" max="11781" width="8.6640625" style="9" customWidth="1"/>
    <col min="11782" max="11782" width="7.88671875" style="9" customWidth="1"/>
    <col min="11783" max="11783" width="8" style="9" customWidth="1"/>
    <col min="11784" max="11784" width="7.44140625" style="9" customWidth="1"/>
    <col min="11785" max="11785" width="7.6640625" style="9" customWidth="1"/>
    <col min="11786" max="11786" width="7.88671875" style="9" customWidth="1"/>
    <col min="11787" max="12033" width="9.109375" style="9"/>
    <col min="12034" max="12034" width="20.109375" style="9" customWidth="1"/>
    <col min="12035" max="12035" width="9.33203125" style="9" customWidth="1"/>
    <col min="12036" max="12036" width="7.6640625" style="9" customWidth="1"/>
    <col min="12037" max="12037" width="8.6640625" style="9" customWidth="1"/>
    <col min="12038" max="12038" width="7.88671875" style="9" customWidth="1"/>
    <col min="12039" max="12039" width="8" style="9" customWidth="1"/>
    <col min="12040" max="12040" width="7.44140625" style="9" customWidth="1"/>
    <col min="12041" max="12041" width="7.6640625" style="9" customWidth="1"/>
    <col min="12042" max="12042" width="7.88671875" style="9" customWidth="1"/>
    <col min="12043" max="12289" width="9.109375" style="9"/>
    <col min="12290" max="12290" width="20.109375" style="9" customWidth="1"/>
    <col min="12291" max="12291" width="9.33203125" style="9" customWidth="1"/>
    <col min="12292" max="12292" width="7.6640625" style="9" customWidth="1"/>
    <col min="12293" max="12293" width="8.6640625" style="9" customWidth="1"/>
    <col min="12294" max="12294" width="7.88671875" style="9" customWidth="1"/>
    <col min="12295" max="12295" width="8" style="9" customWidth="1"/>
    <col min="12296" max="12296" width="7.44140625" style="9" customWidth="1"/>
    <col min="12297" max="12297" width="7.6640625" style="9" customWidth="1"/>
    <col min="12298" max="12298" width="7.88671875" style="9" customWidth="1"/>
    <col min="12299" max="12545" width="9.109375" style="9"/>
    <col min="12546" max="12546" width="20.109375" style="9" customWidth="1"/>
    <col min="12547" max="12547" width="9.33203125" style="9" customWidth="1"/>
    <col min="12548" max="12548" width="7.6640625" style="9" customWidth="1"/>
    <col min="12549" max="12549" width="8.6640625" style="9" customWidth="1"/>
    <col min="12550" max="12550" width="7.88671875" style="9" customWidth="1"/>
    <col min="12551" max="12551" width="8" style="9" customWidth="1"/>
    <col min="12552" max="12552" width="7.44140625" style="9" customWidth="1"/>
    <col min="12553" max="12553" width="7.6640625" style="9" customWidth="1"/>
    <col min="12554" max="12554" width="7.88671875" style="9" customWidth="1"/>
    <col min="12555" max="12801" width="9.109375" style="9"/>
    <col min="12802" max="12802" width="20.109375" style="9" customWidth="1"/>
    <col min="12803" max="12803" width="9.33203125" style="9" customWidth="1"/>
    <col min="12804" max="12804" width="7.6640625" style="9" customWidth="1"/>
    <col min="12805" max="12805" width="8.6640625" style="9" customWidth="1"/>
    <col min="12806" max="12806" width="7.88671875" style="9" customWidth="1"/>
    <col min="12807" max="12807" width="8" style="9" customWidth="1"/>
    <col min="12808" max="12808" width="7.44140625" style="9" customWidth="1"/>
    <col min="12809" max="12809" width="7.6640625" style="9" customWidth="1"/>
    <col min="12810" max="12810" width="7.88671875" style="9" customWidth="1"/>
    <col min="12811" max="13057" width="9.109375" style="9"/>
    <col min="13058" max="13058" width="20.109375" style="9" customWidth="1"/>
    <col min="13059" max="13059" width="9.33203125" style="9" customWidth="1"/>
    <col min="13060" max="13060" width="7.6640625" style="9" customWidth="1"/>
    <col min="13061" max="13061" width="8.6640625" style="9" customWidth="1"/>
    <col min="13062" max="13062" width="7.88671875" style="9" customWidth="1"/>
    <col min="13063" max="13063" width="8" style="9" customWidth="1"/>
    <col min="13064" max="13064" width="7.44140625" style="9" customWidth="1"/>
    <col min="13065" max="13065" width="7.6640625" style="9" customWidth="1"/>
    <col min="13066" max="13066" width="7.88671875" style="9" customWidth="1"/>
    <col min="13067" max="13313" width="9.109375" style="9"/>
    <col min="13314" max="13314" width="20.109375" style="9" customWidth="1"/>
    <col min="13315" max="13315" width="9.33203125" style="9" customWidth="1"/>
    <col min="13316" max="13316" width="7.6640625" style="9" customWidth="1"/>
    <col min="13317" max="13317" width="8.6640625" style="9" customWidth="1"/>
    <col min="13318" max="13318" width="7.88671875" style="9" customWidth="1"/>
    <col min="13319" max="13319" width="8" style="9" customWidth="1"/>
    <col min="13320" max="13320" width="7.44140625" style="9" customWidth="1"/>
    <col min="13321" max="13321" width="7.6640625" style="9" customWidth="1"/>
    <col min="13322" max="13322" width="7.88671875" style="9" customWidth="1"/>
    <col min="13323" max="13569" width="9.109375" style="9"/>
    <col min="13570" max="13570" width="20.109375" style="9" customWidth="1"/>
    <col min="13571" max="13571" width="9.33203125" style="9" customWidth="1"/>
    <col min="13572" max="13572" width="7.6640625" style="9" customWidth="1"/>
    <col min="13573" max="13573" width="8.6640625" style="9" customWidth="1"/>
    <col min="13574" max="13574" width="7.88671875" style="9" customWidth="1"/>
    <col min="13575" max="13575" width="8" style="9" customWidth="1"/>
    <col min="13576" max="13576" width="7.44140625" style="9" customWidth="1"/>
    <col min="13577" max="13577" width="7.6640625" style="9" customWidth="1"/>
    <col min="13578" max="13578" width="7.88671875" style="9" customWidth="1"/>
    <col min="13579" max="13825" width="9.109375" style="9"/>
    <col min="13826" max="13826" width="20.109375" style="9" customWidth="1"/>
    <col min="13827" max="13827" width="9.33203125" style="9" customWidth="1"/>
    <col min="13828" max="13828" width="7.6640625" style="9" customWidth="1"/>
    <col min="13829" max="13829" width="8.6640625" style="9" customWidth="1"/>
    <col min="13830" max="13830" width="7.88671875" style="9" customWidth="1"/>
    <col min="13831" max="13831" width="8" style="9" customWidth="1"/>
    <col min="13832" max="13832" width="7.44140625" style="9" customWidth="1"/>
    <col min="13833" max="13833" width="7.6640625" style="9" customWidth="1"/>
    <col min="13834" max="13834" width="7.88671875" style="9" customWidth="1"/>
    <col min="13835" max="14081" width="9.109375" style="9"/>
    <col min="14082" max="14082" width="20.109375" style="9" customWidth="1"/>
    <col min="14083" max="14083" width="9.33203125" style="9" customWidth="1"/>
    <col min="14084" max="14084" width="7.6640625" style="9" customWidth="1"/>
    <col min="14085" max="14085" width="8.6640625" style="9" customWidth="1"/>
    <col min="14086" max="14086" width="7.88671875" style="9" customWidth="1"/>
    <col min="14087" max="14087" width="8" style="9" customWidth="1"/>
    <col min="14088" max="14088" width="7.44140625" style="9" customWidth="1"/>
    <col min="14089" max="14089" width="7.6640625" style="9" customWidth="1"/>
    <col min="14090" max="14090" width="7.88671875" style="9" customWidth="1"/>
    <col min="14091" max="14337" width="9.109375" style="9"/>
    <col min="14338" max="14338" width="20.109375" style="9" customWidth="1"/>
    <col min="14339" max="14339" width="9.33203125" style="9" customWidth="1"/>
    <col min="14340" max="14340" width="7.6640625" style="9" customWidth="1"/>
    <col min="14341" max="14341" width="8.6640625" style="9" customWidth="1"/>
    <col min="14342" max="14342" width="7.88671875" style="9" customWidth="1"/>
    <col min="14343" max="14343" width="8" style="9" customWidth="1"/>
    <col min="14344" max="14344" width="7.44140625" style="9" customWidth="1"/>
    <col min="14345" max="14345" width="7.6640625" style="9" customWidth="1"/>
    <col min="14346" max="14346" width="7.88671875" style="9" customWidth="1"/>
    <col min="14347" max="14593" width="9.109375" style="9"/>
    <col min="14594" max="14594" width="20.109375" style="9" customWidth="1"/>
    <col min="14595" max="14595" width="9.33203125" style="9" customWidth="1"/>
    <col min="14596" max="14596" width="7.6640625" style="9" customWidth="1"/>
    <col min="14597" max="14597" width="8.6640625" style="9" customWidth="1"/>
    <col min="14598" max="14598" width="7.88671875" style="9" customWidth="1"/>
    <col min="14599" max="14599" width="8" style="9" customWidth="1"/>
    <col min="14600" max="14600" width="7.44140625" style="9" customWidth="1"/>
    <col min="14601" max="14601" width="7.6640625" style="9" customWidth="1"/>
    <col min="14602" max="14602" width="7.88671875" style="9" customWidth="1"/>
    <col min="14603" max="14849" width="9.109375" style="9"/>
    <col min="14850" max="14850" width="20.109375" style="9" customWidth="1"/>
    <col min="14851" max="14851" width="9.33203125" style="9" customWidth="1"/>
    <col min="14852" max="14852" width="7.6640625" style="9" customWidth="1"/>
    <col min="14853" max="14853" width="8.6640625" style="9" customWidth="1"/>
    <col min="14854" max="14854" width="7.88671875" style="9" customWidth="1"/>
    <col min="14855" max="14855" width="8" style="9" customWidth="1"/>
    <col min="14856" max="14856" width="7.44140625" style="9" customWidth="1"/>
    <col min="14857" max="14857" width="7.6640625" style="9" customWidth="1"/>
    <col min="14858" max="14858" width="7.88671875" style="9" customWidth="1"/>
    <col min="14859" max="15105" width="9.109375" style="9"/>
    <col min="15106" max="15106" width="20.109375" style="9" customWidth="1"/>
    <col min="15107" max="15107" width="9.33203125" style="9" customWidth="1"/>
    <col min="15108" max="15108" width="7.6640625" style="9" customWidth="1"/>
    <col min="15109" max="15109" width="8.6640625" style="9" customWidth="1"/>
    <col min="15110" max="15110" width="7.88671875" style="9" customWidth="1"/>
    <col min="15111" max="15111" width="8" style="9" customWidth="1"/>
    <col min="15112" max="15112" width="7.44140625" style="9" customWidth="1"/>
    <col min="15113" max="15113" width="7.6640625" style="9" customWidth="1"/>
    <col min="15114" max="15114" width="7.88671875" style="9" customWidth="1"/>
    <col min="15115" max="15361" width="9.109375" style="9"/>
    <col min="15362" max="15362" width="20.109375" style="9" customWidth="1"/>
    <col min="15363" max="15363" width="9.33203125" style="9" customWidth="1"/>
    <col min="15364" max="15364" width="7.6640625" style="9" customWidth="1"/>
    <col min="15365" max="15365" width="8.6640625" style="9" customWidth="1"/>
    <col min="15366" max="15366" width="7.88671875" style="9" customWidth="1"/>
    <col min="15367" max="15367" width="8" style="9" customWidth="1"/>
    <col min="15368" max="15368" width="7.44140625" style="9" customWidth="1"/>
    <col min="15369" max="15369" width="7.6640625" style="9" customWidth="1"/>
    <col min="15370" max="15370" width="7.88671875" style="9" customWidth="1"/>
    <col min="15371" max="15617" width="9.109375" style="9"/>
    <col min="15618" max="15618" width="20.109375" style="9" customWidth="1"/>
    <col min="15619" max="15619" width="9.33203125" style="9" customWidth="1"/>
    <col min="15620" max="15620" width="7.6640625" style="9" customWidth="1"/>
    <col min="15621" max="15621" width="8.6640625" style="9" customWidth="1"/>
    <col min="15622" max="15622" width="7.88671875" style="9" customWidth="1"/>
    <col min="15623" max="15623" width="8" style="9" customWidth="1"/>
    <col min="15624" max="15624" width="7.44140625" style="9" customWidth="1"/>
    <col min="15625" max="15625" width="7.6640625" style="9" customWidth="1"/>
    <col min="15626" max="15626" width="7.88671875" style="9" customWidth="1"/>
    <col min="15627" max="15873" width="9.109375" style="9"/>
    <col min="15874" max="15874" width="20.109375" style="9" customWidth="1"/>
    <col min="15875" max="15875" width="9.33203125" style="9" customWidth="1"/>
    <col min="15876" max="15876" width="7.6640625" style="9" customWidth="1"/>
    <col min="15877" max="15877" width="8.6640625" style="9" customWidth="1"/>
    <col min="15878" max="15878" width="7.88671875" style="9" customWidth="1"/>
    <col min="15879" max="15879" width="8" style="9" customWidth="1"/>
    <col min="15880" max="15880" width="7.44140625" style="9" customWidth="1"/>
    <col min="15881" max="15881" width="7.6640625" style="9" customWidth="1"/>
    <col min="15882" max="15882" width="7.88671875" style="9" customWidth="1"/>
    <col min="15883" max="16129" width="9.109375" style="9"/>
    <col min="16130" max="16130" width="20.109375" style="9" customWidth="1"/>
    <col min="16131" max="16131" width="9.33203125" style="9" customWidth="1"/>
    <col min="16132" max="16132" width="7.6640625" style="9" customWidth="1"/>
    <col min="16133" max="16133" width="8.6640625" style="9" customWidth="1"/>
    <col min="16134" max="16134" width="7.88671875" style="9" customWidth="1"/>
    <col min="16135" max="16135" width="8" style="9" customWidth="1"/>
    <col min="16136" max="16136" width="7.44140625" style="9" customWidth="1"/>
    <col min="16137" max="16137" width="7.6640625" style="9" customWidth="1"/>
    <col min="16138" max="16138" width="7.88671875" style="9" customWidth="1"/>
    <col min="16139" max="16384" width="9.109375" style="9"/>
  </cols>
  <sheetData>
    <row r="1" spans="1:12" x14ac:dyDescent="0.25">
      <c r="A1" s="8"/>
    </row>
    <row r="2" spans="1:12" x14ac:dyDescent="0.25">
      <c r="A2" s="8"/>
    </row>
    <row r="3" spans="1:12" ht="13.8" thickBot="1" x14ac:dyDescent="0.3">
      <c r="A3" s="14" t="s">
        <v>44</v>
      </c>
      <c r="B3" s="15">
        <v>1.0101</v>
      </c>
      <c r="C3" s="15">
        <v>1.5</v>
      </c>
      <c r="D3" s="15">
        <v>2</v>
      </c>
      <c r="E3" s="15">
        <v>5</v>
      </c>
      <c r="F3" s="15">
        <v>10</v>
      </c>
      <c r="G3" s="15">
        <v>25</v>
      </c>
      <c r="H3" s="15">
        <v>50</v>
      </c>
      <c r="I3" s="15">
        <v>100</v>
      </c>
      <c r="J3" s="15">
        <v>200</v>
      </c>
      <c r="K3" s="16">
        <v>1000</v>
      </c>
      <c r="L3" s="8"/>
    </row>
    <row r="4" spans="1:12" x14ac:dyDescent="0.25">
      <c r="A4" s="23">
        <v>3</v>
      </c>
      <c r="B4" s="24">
        <v>-0.66700000000000004</v>
      </c>
      <c r="C4" s="25">
        <f>AVERAGE(B4,D4)</f>
        <v>-0.53150000000000008</v>
      </c>
      <c r="D4" s="25">
        <v>-0.39600000000000002</v>
      </c>
      <c r="E4" s="25">
        <v>0.42</v>
      </c>
      <c r="F4" s="25">
        <v>1.18</v>
      </c>
      <c r="G4" s="25">
        <v>2.278</v>
      </c>
      <c r="H4" s="25">
        <v>3.1520000000000001</v>
      </c>
      <c r="I4" s="25">
        <v>4.0510000000000002</v>
      </c>
      <c r="J4" s="25">
        <v>4.97</v>
      </c>
      <c r="K4" s="26">
        <v>7.25</v>
      </c>
    </row>
    <row r="5" spans="1:12" x14ac:dyDescent="0.25">
      <c r="A5" s="27">
        <v>2.5</v>
      </c>
      <c r="B5" s="28">
        <v>-0.79900000000000004</v>
      </c>
      <c r="C5" s="29">
        <f t="shared" ref="C5:C40" si="0">AVERAGE(B5,D5)</f>
        <v>-0.57950000000000002</v>
      </c>
      <c r="D5" s="29">
        <v>-0.36</v>
      </c>
      <c r="E5" s="29">
        <v>0.51800000000000002</v>
      </c>
      <c r="F5" s="29">
        <v>1.25</v>
      </c>
      <c r="G5" s="29">
        <v>2.262</v>
      </c>
      <c r="H5" s="29">
        <v>3.048</v>
      </c>
      <c r="I5" s="29">
        <v>3.8450000000000002</v>
      </c>
      <c r="J5" s="29">
        <v>4.6520000000000001</v>
      </c>
      <c r="K5" s="30">
        <v>6.6</v>
      </c>
    </row>
    <row r="6" spans="1:12" x14ac:dyDescent="0.25">
      <c r="A6" s="27">
        <v>2.2000000000000002</v>
      </c>
      <c r="B6" s="28">
        <v>-0.90500000000000003</v>
      </c>
      <c r="C6" s="29">
        <f t="shared" si="0"/>
        <v>-0.61750000000000005</v>
      </c>
      <c r="D6" s="29">
        <v>-0.33</v>
      </c>
      <c r="E6" s="29">
        <v>0.57399999999999995</v>
      </c>
      <c r="F6" s="29">
        <v>1.284</v>
      </c>
      <c r="G6" s="29">
        <v>2.2400000000000002</v>
      </c>
      <c r="H6" s="29">
        <v>2.97</v>
      </c>
      <c r="I6" s="29">
        <v>3.7050000000000001</v>
      </c>
      <c r="J6" s="29">
        <v>4.444</v>
      </c>
      <c r="K6" s="30">
        <v>6.2</v>
      </c>
    </row>
    <row r="7" spans="1:12" x14ac:dyDescent="0.25">
      <c r="A7" s="27">
        <v>2</v>
      </c>
      <c r="B7" s="28">
        <v>-0.99</v>
      </c>
      <c r="C7" s="29">
        <f t="shared" si="0"/>
        <v>-0.64849999999999997</v>
      </c>
      <c r="D7" s="29">
        <v>-0.307</v>
      </c>
      <c r="E7" s="29">
        <v>0.60899999999999999</v>
      </c>
      <c r="F7" s="29">
        <v>1.302</v>
      </c>
      <c r="G7" s="29">
        <v>2.2189999999999999</v>
      </c>
      <c r="H7" s="29">
        <v>2.9119999999999999</v>
      </c>
      <c r="I7" s="29">
        <v>3.605</v>
      </c>
      <c r="J7" s="29">
        <v>4.298</v>
      </c>
      <c r="K7" s="30">
        <v>5.91</v>
      </c>
    </row>
    <row r="8" spans="1:12" x14ac:dyDescent="0.25">
      <c r="A8" s="27">
        <v>1.8</v>
      </c>
      <c r="B8" s="28">
        <v>-1.087</v>
      </c>
      <c r="C8" s="29">
        <f t="shared" si="0"/>
        <v>-0.6845</v>
      </c>
      <c r="D8" s="29">
        <v>-0.28199999999999997</v>
      </c>
      <c r="E8" s="29">
        <v>0.64300000000000002</v>
      </c>
      <c r="F8" s="29">
        <v>1.3180000000000001</v>
      </c>
      <c r="G8" s="29">
        <v>2.1930000000000001</v>
      </c>
      <c r="H8" s="29">
        <v>2.8479999999999999</v>
      </c>
      <c r="I8" s="29">
        <v>3.4990000000000001</v>
      </c>
      <c r="J8" s="29">
        <v>4.1470000000000002</v>
      </c>
      <c r="K8" s="30">
        <v>5.66</v>
      </c>
    </row>
    <row r="9" spans="1:12" x14ac:dyDescent="0.25">
      <c r="A9" s="27">
        <v>1.6</v>
      </c>
      <c r="B9" s="28">
        <v>-1.1970000000000001</v>
      </c>
      <c r="C9" s="29">
        <f t="shared" si="0"/>
        <v>-0.72550000000000003</v>
      </c>
      <c r="D9" s="29">
        <v>-0.254</v>
      </c>
      <c r="E9" s="29">
        <v>0.67500000000000004</v>
      </c>
      <c r="F9" s="29">
        <v>1.329</v>
      </c>
      <c r="G9" s="29">
        <v>2.1629999999999998</v>
      </c>
      <c r="H9" s="29">
        <v>2.78</v>
      </c>
      <c r="I9" s="29">
        <v>3.3879999999999999</v>
      </c>
      <c r="J9" s="29">
        <v>3.99</v>
      </c>
      <c r="K9" s="30">
        <v>5.39</v>
      </c>
    </row>
    <row r="10" spans="1:12" x14ac:dyDescent="0.25">
      <c r="A10" s="27">
        <v>1.4</v>
      </c>
      <c r="B10" s="28">
        <v>-1.3180000000000001</v>
      </c>
      <c r="C10" s="29">
        <f t="shared" si="0"/>
        <v>-0.77150000000000007</v>
      </c>
      <c r="D10" s="29">
        <v>-0.22500000000000001</v>
      </c>
      <c r="E10" s="29">
        <v>0.70499999999999996</v>
      </c>
      <c r="F10" s="29">
        <v>1.337</v>
      </c>
      <c r="G10" s="29">
        <v>2.1280000000000001</v>
      </c>
      <c r="H10" s="29">
        <v>2.706</v>
      </c>
      <c r="I10" s="29">
        <v>3.2709999999999999</v>
      </c>
      <c r="J10" s="29">
        <v>3.8279999999999998</v>
      </c>
      <c r="K10" s="30">
        <v>5.1100000000000003</v>
      </c>
    </row>
    <row r="11" spans="1:12" x14ac:dyDescent="0.25">
      <c r="A11" s="27">
        <v>1.2</v>
      </c>
      <c r="B11" s="28">
        <v>-1.4490000000000001</v>
      </c>
      <c r="C11" s="29">
        <f t="shared" si="0"/>
        <v>-0.82200000000000006</v>
      </c>
      <c r="D11" s="29">
        <v>-0.19500000000000001</v>
      </c>
      <c r="E11" s="29">
        <v>0.73199999999999998</v>
      </c>
      <c r="F11" s="29">
        <v>1.34</v>
      </c>
      <c r="G11" s="29">
        <v>2.0870000000000002</v>
      </c>
      <c r="H11" s="29">
        <v>2.6259999999999999</v>
      </c>
      <c r="I11" s="29">
        <v>3.149</v>
      </c>
      <c r="J11" s="29">
        <v>3.661</v>
      </c>
      <c r="K11" s="30">
        <v>4.82</v>
      </c>
    </row>
    <row r="12" spans="1:12" x14ac:dyDescent="0.25">
      <c r="A12" s="27">
        <v>1</v>
      </c>
      <c r="B12" s="28">
        <v>-1.5880000000000001</v>
      </c>
      <c r="C12" s="29">
        <f t="shared" si="0"/>
        <v>-0.876</v>
      </c>
      <c r="D12" s="29">
        <v>-0.16400000000000001</v>
      </c>
      <c r="E12" s="29">
        <v>0.75800000000000001</v>
      </c>
      <c r="F12" s="29">
        <v>1.34</v>
      </c>
      <c r="G12" s="29">
        <v>2.0430000000000001</v>
      </c>
      <c r="H12" s="29">
        <v>2.5419999999999998</v>
      </c>
      <c r="I12" s="29">
        <v>3.0219999999999998</v>
      </c>
      <c r="J12" s="29">
        <v>3.4889999999999999</v>
      </c>
      <c r="K12" s="30">
        <v>4.54</v>
      </c>
    </row>
    <row r="13" spans="1:12" x14ac:dyDescent="0.25">
      <c r="A13" s="27">
        <v>0.9</v>
      </c>
      <c r="B13" s="28">
        <v>-1.66</v>
      </c>
      <c r="C13" s="29">
        <f t="shared" si="0"/>
        <v>-0.90399999999999991</v>
      </c>
      <c r="D13" s="29">
        <v>-0.14799999999999999</v>
      </c>
      <c r="E13" s="29">
        <v>0.76900000000000002</v>
      </c>
      <c r="F13" s="29">
        <v>1.339</v>
      </c>
      <c r="G13" s="29">
        <v>2.0179999999999998</v>
      </c>
      <c r="H13" s="29">
        <v>2.4980000000000002</v>
      </c>
      <c r="I13" s="29">
        <v>2.9569999999999999</v>
      </c>
      <c r="J13" s="29">
        <v>3.4009999999999998</v>
      </c>
      <c r="K13" s="30">
        <v>4.3949999999999996</v>
      </c>
    </row>
    <row r="14" spans="1:12" x14ac:dyDescent="0.25">
      <c r="A14" s="27">
        <v>0.8</v>
      </c>
      <c r="B14" s="28">
        <v>-1.7330000000000001</v>
      </c>
      <c r="C14" s="29">
        <f t="shared" si="0"/>
        <v>-0.93250000000000011</v>
      </c>
      <c r="D14" s="29">
        <v>-0.13200000000000001</v>
      </c>
      <c r="E14" s="29">
        <v>0.78</v>
      </c>
      <c r="F14" s="29">
        <v>1.3360000000000001</v>
      </c>
      <c r="G14" s="29">
        <v>1.9930000000000001</v>
      </c>
      <c r="H14" s="29">
        <v>2.4529999999999998</v>
      </c>
      <c r="I14" s="29">
        <v>2.891</v>
      </c>
      <c r="J14" s="29">
        <v>3.3119999999999998</v>
      </c>
      <c r="K14" s="30">
        <v>4.25</v>
      </c>
    </row>
    <row r="15" spans="1:12" x14ac:dyDescent="0.25">
      <c r="A15" s="27">
        <v>0.7</v>
      </c>
      <c r="B15" s="28">
        <v>-1.806</v>
      </c>
      <c r="C15" s="29">
        <f t="shared" si="0"/>
        <v>-0.96100000000000008</v>
      </c>
      <c r="D15" s="29">
        <v>-0.11600000000000001</v>
      </c>
      <c r="E15" s="29">
        <v>0.79</v>
      </c>
      <c r="F15" s="29">
        <v>1.333</v>
      </c>
      <c r="G15" s="29">
        <v>1.9670000000000001</v>
      </c>
      <c r="H15" s="29">
        <v>2.407</v>
      </c>
      <c r="I15" s="29">
        <v>2.8239999999999998</v>
      </c>
      <c r="J15" s="29">
        <v>3.2229999999999999</v>
      </c>
      <c r="K15" s="30">
        <v>4.1050000000000004</v>
      </c>
    </row>
    <row r="16" spans="1:12" x14ac:dyDescent="0.25">
      <c r="A16" s="27">
        <v>0.6</v>
      </c>
      <c r="B16" s="28">
        <v>-1.88</v>
      </c>
      <c r="C16" s="29">
        <f t="shared" si="0"/>
        <v>-0.98949999999999994</v>
      </c>
      <c r="D16" s="29">
        <v>-9.9000000000000005E-2</v>
      </c>
      <c r="E16" s="29">
        <v>0.8</v>
      </c>
      <c r="F16" s="29">
        <v>1.3280000000000001</v>
      </c>
      <c r="G16" s="29">
        <v>1.9390000000000001</v>
      </c>
      <c r="H16" s="29">
        <v>2.359</v>
      </c>
      <c r="I16" s="29">
        <v>2.7549999999999999</v>
      </c>
      <c r="J16" s="29">
        <v>3.1320000000000001</v>
      </c>
      <c r="K16" s="30">
        <v>3.96</v>
      </c>
    </row>
    <row r="17" spans="1:11" x14ac:dyDescent="0.25">
      <c r="A17" s="27">
        <v>0.5</v>
      </c>
      <c r="B17" s="28">
        <v>-1.9550000000000001</v>
      </c>
      <c r="C17" s="29">
        <f t="shared" si="0"/>
        <v>-1.0190000000000001</v>
      </c>
      <c r="D17" s="29">
        <v>-8.3000000000000004E-2</v>
      </c>
      <c r="E17" s="29">
        <v>0.80800000000000005</v>
      </c>
      <c r="F17" s="29">
        <v>1.323</v>
      </c>
      <c r="G17" s="29">
        <v>1.91</v>
      </c>
      <c r="H17" s="29">
        <v>2.3109999999999999</v>
      </c>
      <c r="I17" s="29">
        <v>2.6859999999999999</v>
      </c>
      <c r="J17" s="29">
        <v>3.0409999999999999</v>
      </c>
      <c r="K17" s="30">
        <v>3.8149999999999999</v>
      </c>
    </row>
    <row r="18" spans="1:11" x14ac:dyDescent="0.25">
      <c r="A18" s="27">
        <v>0.4</v>
      </c>
      <c r="B18" s="28">
        <v>-2.0289999999999999</v>
      </c>
      <c r="C18" s="29">
        <f t="shared" si="0"/>
        <v>-1.0474999999999999</v>
      </c>
      <c r="D18" s="29">
        <v>-6.6000000000000003E-2</v>
      </c>
      <c r="E18" s="29">
        <v>0.81599999999999995</v>
      </c>
      <c r="F18" s="29">
        <v>1.3169999999999999</v>
      </c>
      <c r="G18" s="29">
        <v>1.88</v>
      </c>
      <c r="H18" s="29">
        <v>2.2610000000000001</v>
      </c>
      <c r="I18" s="29">
        <v>2.6150000000000002</v>
      </c>
      <c r="J18" s="29">
        <v>2.9489999999999998</v>
      </c>
      <c r="K18" s="30">
        <v>3.67</v>
      </c>
    </row>
    <row r="19" spans="1:11" x14ac:dyDescent="0.25">
      <c r="A19" s="27">
        <v>0.3</v>
      </c>
      <c r="B19" s="28">
        <v>-2.1040000000000001</v>
      </c>
      <c r="C19" s="29">
        <f t="shared" si="0"/>
        <v>-1.077</v>
      </c>
      <c r="D19" s="29">
        <v>-0.05</v>
      </c>
      <c r="E19" s="29">
        <v>0.82399999999999995</v>
      </c>
      <c r="F19" s="29">
        <v>1.3089999999999999</v>
      </c>
      <c r="G19" s="29">
        <v>1.849</v>
      </c>
      <c r="H19" s="29">
        <v>2.2109999999999999</v>
      </c>
      <c r="I19" s="29">
        <v>2.544</v>
      </c>
      <c r="J19" s="29">
        <v>2.8559999999999999</v>
      </c>
      <c r="K19" s="30">
        <v>3.5249999999999999</v>
      </c>
    </row>
    <row r="20" spans="1:11" x14ac:dyDescent="0.25">
      <c r="A20" s="27">
        <v>0.2</v>
      </c>
      <c r="B20" s="28">
        <v>-2.1779999999999999</v>
      </c>
      <c r="C20" s="29">
        <f t="shared" si="0"/>
        <v>-1.1054999999999999</v>
      </c>
      <c r="D20" s="29">
        <v>-3.3000000000000002E-2</v>
      </c>
      <c r="E20" s="29">
        <v>0.83</v>
      </c>
      <c r="F20" s="29">
        <v>1.3009999999999999</v>
      </c>
      <c r="G20" s="29">
        <v>1.8180000000000001</v>
      </c>
      <c r="H20" s="29">
        <v>2.1589999999999998</v>
      </c>
      <c r="I20" s="29">
        <v>2.472</v>
      </c>
      <c r="J20" s="29">
        <v>2.7629999999999999</v>
      </c>
      <c r="K20" s="30">
        <v>3.38</v>
      </c>
    </row>
    <row r="21" spans="1:11" x14ac:dyDescent="0.25">
      <c r="A21" s="27">
        <v>0.1</v>
      </c>
      <c r="B21" s="28">
        <v>-2.2519999999999998</v>
      </c>
      <c r="C21" s="29">
        <f t="shared" si="0"/>
        <v>-1.1344999999999998</v>
      </c>
      <c r="D21" s="29">
        <v>-1.7000000000000001E-2</v>
      </c>
      <c r="E21" s="29">
        <v>0.83599999999999997</v>
      </c>
      <c r="F21" s="29">
        <v>1.292</v>
      </c>
      <c r="G21" s="29">
        <v>1.7849999999999999</v>
      </c>
      <c r="H21" s="29">
        <v>2.1070000000000002</v>
      </c>
      <c r="I21" s="29">
        <v>2.4</v>
      </c>
      <c r="J21" s="29">
        <v>2.67</v>
      </c>
      <c r="K21" s="30">
        <v>3.2349999999999999</v>
      </c>
    </row>
    <row r="22" spans="1:11" x14ac:dyDescent="0.25">
      <c r="A22" s="27">
        <v>0</v>
      </c>
      <c r="B22" s="28">
        <v>-2.3260000000000001</v>
      </c>
      <c r="C22" s="29">
        <f t="shared" si="0"/>
        <v>-1.163</v>
      </c>
      <c r="D22" s="29">
        <v>0</v>
      </c>
      <c r="E22" s="29">
        <v>0.84199999999999997</v>
      </c>
      <c r="F22" s="29">
        <v>1.282</v>
      </c>
      <c r="G22" s="29">
        <v>1.7509999999999999</v>
      </c>
      <c r="H22" s="29">
        <v>2.0539999999999998</v>
      </c>
      <c r="I22" s="29">
        <v>2.3260000000000001</v>
      </c>
      <c r="J22" s="29">
        <v>2.5760000000000001</v>
      </c>
      <c r="K22" s="30">
        <v>3.09</v>
      </c>
    </row>
    <row r="23" spans="1:11" x14ac:dyDescent="0.25">
      <c r="A23" s="27">
        <v>-0.1</v>
      </c>
      <c r="B23" s="28">
        <v>-2.4</v>
      </c>
      <c r="C23" s="29">
        <f t="shared" si="0"/>
        <v>-1.1915</v>
      </c>
      <c r="D23" s="29">
        <v>1.7000000000000001E-2</v>
      </c>
      <c r="E23" s="29">
        <v>0.84599999999999997</v>
      </c>
      <c r="F23" s="29">
        <v>1.27</v>
      </c>
      <c r="G23" s="29">
        <v>1.716</v>
      </c>
      <c r="H23" s="29">
        <v>2</v>
      </c>
      <c r="I23" s="29">
        <v>2.2519999999999998</v>
      </c>
      <c r="J23" s="29">
        <v>2.4820000000000002</v>
      </c>
      <c r="K23" s="30">
        <v>2.95</v>
      </c>
    </row>
    <row r="24" spans="1:11" x14ac:dyDescent="0.25">
      <c r="A24" s="27">
        <v>-0.2</v>
      </c>
      <c r="B24" s="28">
        <v>-2.472</v>
      </c>
      <c r="C24" s="29">
        <f t="shared" si="0"/>
        <v>-1.2195</v>
      </c>
      <c r="D24" s="29">
        <v>3.3000000000000002E-2</v>
      </c>
      <c r="E24" s="29">
        <v>0.85</v>
      </c>
      <c r="F24" s="29">
        <v>1.258</v>
      </c>
      <c r="G24" s="29">
        <v>1.68</v>
      </c>
      <c r="H24" s="29">
        <v>1.9450000000000001</v>
      </c>
      <c r="I24" s="29">
        <v>2.1779999999999999</v>
      </c>
      <c r="J24" s="29">
        <v>2.3879999999999999</v>
      </c>
      <c r="K24" s="30">
        <v>2.81</v>
      </c>
    </row>
    <row r="25" spans="1:11" x14ac:dyDescent="0.25">
      <c r="A25" s="27">
        <v>-0.3</v>
      </c>
      <c r="B25" s="28">
        <v>-2.544</v>
      </c>
      <c r="C25" s="29">
        <f t="shared" si="0"/>
        <v>-1.2470000000000001</v>
      </c>
      <c r="D25" s="29">
        <v>0.05</v>
      </c>
      <c r="E25" s="29">
        <v>0.85299999999999998</v>
      </c>
      <c r="F25" s="29">
        <v>1.2450000000000001</v>
      </c>
      <c r="G25" s="29">
        <v>1.643</v>
      </c>
      <c r="H25" s="29">
        <v>1.89</v>
      </c>
      <c r="I25" s="29">
        <v>2.1040000000000001</v>
      </c>
      <c r="J25" s="29">
        <v>2.294</v>
      </c>
      <c r="K25" s="30">
        <v>2.6749999999999998</v>
      </c>
    </row>
    <row r="26" spans="1:11" x14ac:dyDescent="0.25">
      <c r="A26" s="27">
        <v>-0.4</v>
      </c>
      <c r="B26" s="28">
        <v>-2.6150000000000002</v>
      </c>
      <c r="C26" s="29">
        <f t="shared" si="0"/>
        <v>-1.2745000000000002</v>
      </c>
      <c r="D26" s="29">
        <v>6.6000000000000003E-2</v>
      </c>
      <c r="E26" s="29">
        <v>0.85499999999999998</v>
      </c>
      <c r="F26" s="29">
        <v>1.2310000000000001</v>
      </c>
      <c r="G26" s="29">
        <v>1.6060000000000001</v>
      </c>
      <c r="H26" s="29">
        <v>1.8340000000000001</v>
      </c>
      <c r="I26" s="29">
        <v>2.0289999999999999</v>
      </c>
      <c r="J26" s="29">
        <v>2.2010000000000001</v>
      </c>
      <c r="K26" s="30">
        <v>2.54</v>
      </c>
    </row>
    <row r="27" spans="1:11" x14ac:dyDescent="0.25">
      <c r="A27" s="27">
        <v>-0.5</v>
      </c>
      <c r="B27" s="28">
        <v>-2.6859999999999999</v>
      </c>
      <c r="C27" s="29">
        <f t="shared" si="0"/>
        <v>-1.3014999999999999</v>
      </c>
      <c r="D27" s="29">
        <v>8.3000000000000004E-2</v>
      </c>
      <c r="E27" s="29">
        <v>0.85599999999999998</v>
      </c>
      <c r="F27" s="29">
        <v>1.216</v>
      </c>
      <c r="G27" s="29">
        <v>1.5669999999999999</v>
      </c>
      <c r="H27" s="29">
        <v>1.7769999999999999</v>
      </c>
      <c r="I27" s="29">
        <v>1.9550000000000001</v>
      </c>
      <c r="J27" s="29">
        <v>2.1080000000000001</v>
      </c>
      <c r="K27" s="30">
        <v>2.4</v>
      </c>
    </row>
    <row r="28" spans="1:11" x14ac:dyDescent="0.25">
      <c r="A28" s="27">
        <v>-0.6</v>
      </c>
      <c r="B28" s="28">
        <v>-2.7549999999999999</v>
      </c>
      <c r="C28" s="29">
        <f t="shared" si="0"/>
        <v>-1.3279999999999998</v>
      </c>
      <c r="D28" s="29">
        <v>9.9000000000000005E-2</v>
      </c>
      <c r="E28" s="29">
        <v>0.85699999999999998</v>
      </c>
      <c r="F28" s="29">
        <v>1.2</v>
      </c>
      <c r="G28" s="29">
        <v>1.528</v>
      </c>
      <c r="H28" s="29">
        <v>1.72</v>
      </c>
      <c r="I28" s="29">
        <v>1.88</v>
      </c>
      <c r="J28" s="29">
        <v>2.016</v>
      </c>
      <c r="K28" s="30">
        <v>2.2749999999999999</v>
      </c>
    </row>
    <row r="29" spans="1:11" x14ac:dyDescent="0.25">
      <c r="A29" s="27">
        <v>-0.7</v>
      </c>
      <c r="B29" s="28">
        <v>-2.8239999999999998</v>
      </c>
      <c r="C29" s="29">
        <f t="shared" si="0"/>
        <v>-1.3539999999999999</v>
      </c>
      <c r="D29" s="29">
        <v>0.11600000000000001</v>
      </c>
      <c r="E29" s="29">
        <v>0.85699999999999998</v>
      </c>
      <c r="F29" s="29">
        <v>1.1830000000000001</v>
      </c>
      <c r="G29" s="29">
        <v>1.488</v>
      </c>
      <c r="H29" s="29">
        <v>1.663</v>
      </c>
      <c r="I29" s="29">
        <v>1.806</v>
      </c>
      <c r="J29" s="29">
        <v>1.9259999999999999</v>
      </c>
      <c r="K29" s="30">
        <v>2.15</v>
      </c>
    </row>
    <row r="30" spans="1:11" x14ac:dyDescent="0.25">
      <c r="A30" s="27">
        <v>-0.8</v>
      </c>
      <c r="B30" s="28">
        <v>-2.891</v>
      </c>
      <c r="C30" s="29">
        <f t="shared" si="0"/>
        <v>-1.3794999999999999</v>
      </c>
      <c r="D30" s="29">
        <v>0.13200000000000001</v>
      </c>
      <c r="E30" s="29">
        <v>0.85599999999999998</v>
      </c>
      <c r="F30" s="29">
        <v>1.1659999999999999</v>
      </c>
      <c r="G30" s="29">
        <v>1.448</v>
      </c>
      <c r="H30" s="29">
        <v>1.6060000000000001</v>
      </c>
      <c r="I30" s="29">
        <v>1.7330000000000001</v>
      </c>
      <c r="J30" s="29">
        <v>1.837</v>
      </c>
      <c r="K30" s="30">
        <v>2.0350000000000001</v>
      </c>
    </row>
    <row r="31" spans="1:11" x14ac:dyDescent="0.25">
      <c r="A31" s="27">
        <v>-0.9</v>
      </c>
      <c r="B31" s="28">
        <v>-2.9569999999999999</v>
      </c>
      <c r="C31" s="29">
        <f t="shared" si="0"/>
        <v>-1.4044999999999999</v>
      </c>
      <c r="D31" s="29">
        <v>0.14799999999999999</v>
      </c>
      <c r="E31" s="29">
        <v>0.85399999999999998</v>
      </c>
      <c r="F31" s="29">
        <v>1.147</v>
      </c>
      <c r="G31" s="29">
        <v>1.407</v>
      </c>
      <c r="H31" s="29">
        <v>1.5489999999999999</v>
      </c>
      <c r="I31" s="29">
        <v>1.66</v>
      </c>
      <c r="J31" s="29">
        <v>1.7490000000000001</v>
      </c>
      <c r="K31" s="30">
        <v>1.91</v>
      </c>
    </row>
    <row r="32" spans="1:11" x14ac:dyDescent="0.25">
      <c r="A32" s="27">
        <v>-1</v>
      </c>
      <c r="B32" s="28">
        <v>-3.0219999999999998</v>
      </c>
      <c r="C32" s="29">
        <f t="shared" si="0"/>
        <v>-1.4289999999999998</v>
      </c>
      <c r="D32" s="29">
        <v>0.16400000000000001</v>
      </c>
      <c r="E32" s="29">
        <v>0.85199999999999998</v>
      </c>
      <c r="F32" s="29">
        <v>1.1279999999999999</v>
      </c>
      <c r="G32" s="29">
        <v>1.3660000000000001</v>
      </c>
      <c r="H32" s="29">
        <v>1.492</v>
      </c>
      <c r="I32" s="29">
        <v>1.5880000000000001</v>
      </c>
      <c r="J32" s="29">
        <v>1.6639999999999999</v>
      </c>
      <c r="K32" s="30">
        <v>1.8</v>
      </c>
    </row>
    <row r="33" spans="1:11" x14ac:dyDescent="0.25">
      <c r="A33" s="27">
        <v>-1.2</v>
      </c>
      <c r="B33" s="28">
        <v>-3.149</v>
      </c>
      <c r="C33" s="29">
        <f t="shared" si="0"/>
        <v>-1.4770000000000001</v>
      </c>
      <c r="D33" s="29">
        <v>0.19500000000000001</v>
      </c>
      <c r="E33" s="29">
        <v>0.84399999999999997</v>
      </c>
      <c r="F33" s="29">
        <v>1.0860000000000001</v>
      </c>
      <c r="G33" s="29">
        <v>1.282</v>
      </c>
      <c r="H33" s="29">
        <v>1.379</v>
      </c>
      <c r="I33" s="29">
        <v>1.4490000000000001</v>
      </c>
      <c r="J33" s="29">
        <v>1.5009999999999999</v>
      </c>
      <c r="K33" s="30">
        <v>1.625</v>
      </c>
    </row>
    <row r="34" spans="1:11" x14ac:dyDescent="0.25">
      <c r="A34" s="27">
        <v>-1.4</v>
      </c>
      <c r="B34" s="28">
        <v>-3.2709999999999999</v>
      </c>
      <c r="C34" s="29">
        <f t="shared" si="0"/>
        <v>-1.5229999999999999</v>
      </c>
      <c r="D34" s="29">
        <v>0.22500000000000001</v>
      </c>
      <c r="E34" s="29">
        <v>0.83199999999999996</v>
      </c>
      <c r="F34" s="29">
        <v>1.0409999999999999</v>
      </c>
      <c r="G34" s="29">
        <v>1.198</v>
      </c>
      <c r="H34" s="29">
        <v>1.27</v>
      </c>
      <c r="I34" s="29">
        <v>1.3180000000000001</v>
      </c>
      <c r="J34" s="29">
        <v>1.351</v>
      </c>
      <c r="K34" s="30">
        <v>1.4650000000000001</v>
      </c>
    </row>
    <row r="35" spans="1:11" x14ac:dyDescent="0.25">
      <c r="A35" s="27">
        <v>-1.6</v>
      </c>
      <c r="B35" s="28">
        <v>-3.88</v>
      </c>
      <c r="C35" s="29">
        <f t="shared" si="0"/>
        <v>-1.8129999999999999</v>
      </c>
      <c r="D35" s="29">
        <v>0.254</v>
      </c>
      <c r="E35" s="29">
        <v>0.81699999999999995</v>
      </c>
      <c r="F35" s="29">
        <v>0.99399999999999999</v>
      </c>
      <c r="G35" s="29">
        <v>1.1160000000000001</v>
      </c>
      <c r="H35" s="29">
        <v>1.1659999999999999</v>
      </c>
      <c r="I35" s="29">
        <v>1.1970000000000001</v>
      </c>
      <c r="J35" s="29">
        <v>1.216</v>
      </c>
      <c r="K35" s="30">
        <v>1.28</v>
      </c>
    </row>
    <row r="36" spans="1:11" x14ac:dyDescent="0.25">
      <c r="A36" s="27">
        <v>-1.8</v>
      </c>
      <c r="B36" s="28">
        <v>-3.4990000000000001</v>
      </c>
      <c r="C36" s="29">
        <f t="shared" si="0"/>
        <v>-1.6085</v>
      </c>
      <c r="D36" s="29">
        <v>0.28199999999999997</v>
      </c>
      <c r="E36" s="29">
        <v>0.79900000000000004</v>
      </c>
      <c r="F36" s="29">
        <v>0.94499999999999995</v>
      </c>
      <c r="G36" s="29">
        <v>1.0349999999999999</v>
      </c>
      <c r="H36" s="29">
        <v>1.069</v>
      </c>
      <c r="I36" s="29">
        <v>1.087</v>
      </c>
      <c r="J36" s="29">
        <v>1.097</v>
      </c>
      <c r="K36" s="30">
        <v>1.1299999999999999</v>
      </c>
    </row>
    <row r="37" spans="1:11" x14ac:dyDescent="0.25">
      <c r="A37" s="27">
        <v>-2</v>
      </c>
      <c r="B37" s="28">
        <v>-3.605</v>
      </c>
      <c r="C37" s="29">
        <f t="shared" si="0"/>
        <v>-1.649</v>
      </c>
      <c r="D37" s="29">
        <v>0.307</v>
      </c>
      <c r="E37" s="29">
        <v>0.77700000000000002</v>
      </c>
      <c r="F37" s="29">
        <v>0.89500000000000002</v>
      </c>
      <c r="G37" s="29">
        <v>0.95899999999999996</v>
      </c>
      <c r="H37" s="29">
        <v>0.98</v>
      </c>
      <c r="I37" s="29">
        <v>0.99</v>
      </c>
      <c r="J37" s="29">
        <v>0.995</v>
      </c>
      <c r="K37" s="30">
        <v>1</v>
      </c>
    </row>
    <row r="38" spans="1:11" x14ac:dyDescent="0.25">
      <c r="A38" s="27">
        <v>-2.2000000000000002</v>
      </c>
      <c r="B38" s="28">
        <v>-3.7050000000000001</v>
      </c>
      <c r="C38" s="29">
        <f t="shared" si="0"/>
        <v>-1.6875</v>
      </c>
      <c r="D38" s="29">
        <v>0.33</v>
      </c>
      <c r="E38" s="29">
        <v>0.752</v>
      </c>
      <c r="F38" s="29">
        <v>0.84399999999999997</v>
      </c>
      <c r="G38" s="29">
        <v>0.88800000000000001</v>
      </c>
      <c r="H38" s="29">
        <v>0.9</v>
      </c>
      <c r="I38" s="29">
        <v>0.90500000000000003</v>
      </c>
      <c r="J38" s="29">
        <v>0.90700000000000003</v>
      </c>
      <c r="K38" s="30">
        <v>0.91</v>
      </c>
    </row>
    <row r="39" spans="1:11" x14ac:dyDescent="0.25">
      <c r="A39" s="27">
        <v>-2.5</v>
      </c>
      <c r="B39" s="28">
        <v>-3.8450000000000002</v>
      </c>
      <c r="C39" s="29">
        <f t="shared" si="0"/>
        <v>-1.7425000000000002</v>
      </c>
      <c r="D39" s="29">
        <v>0.36</v>
      </c>
      <c r="E39" s="29">
        <v>0.71099999999999997</v>
      </c>
      <c r="F39" s="29">
        <v>0.71099999999999997</v>
      </c>
      <c r="G39" s="29">
        <v>0.79300000000000004</v>
      </c>
      <c r="H39" s="29">
        <v>0.79800000000000004</v>
      </c>
      <c r="I39" s="29">
        <v>0.79900000000000004</v>
      </c>
      <c r="J39" s="29">
        <v>0.8</v>
      </c>
      <c r="K39" s="30">
        <v>0.80200000000000005</v>
      </c>
    </row>
    <row r="40" spans="1:11" ht="13.8" thickBot="1" x14ac:dyDescent="0.3">
      <c r="A40" s="31">
        <v>-3</v>
      </c>
      <c r="B40" s="32">
        <v>-4.0510000000000002</v>
      </c>
      <c r="C40" s="33">
        <f t="shared" si="0"/>
        <v>-1.8275000000000001</v>
      </c>
      <c r="D40" s="34">
        <v>0.39600000000000002</v>
      </c>
      <c r="E40" s="34">
        <v>0.63600000000000001</v>
      </c>
      <c r="F40" s="34">
        <v>0.66</v>
      </c>
      <c r="G40" s="34">
        <v>0.66600000000000004</v>
      </c>
      <c r="H40" s="34">
        <v>0.66600000000000004</v>
      </c>
      <c r="I40" s="34">
        <v>0.66700000000000004</v>
      </c>
      <c r="J40" s="34">
        <v>0.66700000000000004</v>
      </c>
      <c r="K40" s="35">
        <v>0.66800000000000004</v>
      </c>
    </row>
    <row r="41" spans="1:11" ht="13.8" x14ac:dyDescent="0.3">
      <c r="A41" s="7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B207-698C-46EF-B68B-A0E898259F47}">
  <dimension ref="A1:AW72"/>
  <sheetViews>
    <sheetView zoomScale="70" zoomScaleNormal="70" workbookViewId="0">
      <selection activeCell="D3" sqref="D3:D4"/>
    </sheetView>
    <sheetView tabSelected="1" topLeftCell="N1" zoomScale="77" workbookViewId="1">
      <selection activeCell="X5" sqref="X5:X11"/>
    </sheetView>
  </sheetViews>
  <sheetFormatPr defaultRowHeight="15.6" x14ac:dyDescent="0.3"/>
  <cols>
    <col min="1" max="2" width="9.109375" style="37"/>
    <col min="3" max="3" width="14.44140625" style="37" customWidth="1"/>
    <col min="4" max="26" width="9.109375" style="37"/>
    <col min="27" max="29" width="9.33203125" style="37" bestFit="1" customWidth="1"/>
    <col min="30" max="30" width="10.6640625" style="37" bestFit="1" customWidth="1"/>
    <col min="31" max="33" width="9.33203125" style="37" bestFit="1" customWidth="1"/>
    <col min="34" max="41" width="9.109375" style="37"/>
    <col min="42" max="42" width="8.33203125" style="37" customWidth="1"/>
    <col min="43" max="43" width="2.6640625" style="37" customWidth="1"/>
    <col min="44" max="44" width="9" style="37" customWidth="1"/>
    <col min="45" max="45" width="14.109375" style="37" customWidth="1"/>
    <col min="46" max="46" width="8.88671875" style="37" customWidth="1"/>
    <col min="47" max="47" width="2.33203125" style="37" customWidth="1"/>
    <col min="48" max="48" width="10.44140625" style="37" customWidth="1"/>
    <col min="49" max="49" width="14.109375" style="37" customWidth="1"/>
    <col min="50" max="258" width="9.109375" style="37"/>
    <col min="259" max="259" width="14.44140625" style="37" customWidth="1"/>
    <col min="260" max="282" width="9.109375" style="37"/>
    <col min="283" max="285" width="9.33203125" style="37" bestFit="1" customWidth="1"/>
    <col min="286" max="286" width="10.6640625" style="37" bestFit="1" customWidth="1"/>
    <col min="287" max="289" width="9.33203125" style="37" bestFit="1" customWidth="1"/>
    <col min="290" max="297" width="9.109375" style="37"/>
    <col min="298" max="298" width="8.33203125" style="37" customWidth="1"/>
    <col min="299" max="299" width="2.6640625" style="37" customWidth="1"/>
    <col min="300" max="300" width="9" style="37" customWidth="1"/>
    <col min="301" max="301" width="14.109375" style="37" customWidth="1"/>
    <col min="302" max="302" width="8.88671875" style="37" customWidth="1"/>
    <col min="303" max="303" width="2.33203125" style="37" customWidth="1"/>
    <col min="304" max="304" width="10.44140625" style="37" customWidth="1"/>
    <col min="305" max="305" width="14.109375" style="37" customWidth="1"/>
    <col min="306" max="514" width="9.109375" style="37"/>
    <col min="515" max="515" width="14.44140625" style="37" customWidth="1"/>
    <col min="516" max="538" width="9.109375" style="37"/>
    <col min="539" max="541" width="9.33203125" style="37" bestFit="1" customWidth="1"/>
    <col min="542" max="542" width="10.6640625" style="37" bestFit="1" customWidth="1"/>
    <col min="543" max="545" width="9.33203125" style="37" bestFit="1" customWidth="1"/>
    <col min="546" max="553" width="9.109375" style="37"/>
    <col min="554" max="554" width="8.33203125" style="37" customWidth="1"/>
    <col min="555" max="555" width="2.6640625" style="37" customWidth="1"/>
    <col min="556" max="556" width="9" style="37" customWidth="1"/>
    <col min="557" max="557" width="14.109375" style="37" customWidth="1"/>
    <col min="558" max="558" width="8.88671875" style="37" customWidth="1"/>
    <col min="559" max="559" width="2.33203125" style="37" customWidth="1"/>
    <col min="560" max="560" width="10.44140625" style="37" customWidth="1"/>
    <col min="561" max="561" width="14.109375" style="37" customWidth="1"/>
    <col min="562" max="770" width="9.109375" style="37"/>
    <col min="771" max="771" width="14.44140625" style="37" customWidth="1"/>
    <col min="772" max="794" width="9.109375" style="37"/>
    <col min="795" max="797" width="9.33203125" style="37" bestFit="1" customWidth="1"/>
    <col min="798" max="798" width="10.6640625" style="37" bestFit="1" customWidth="1"/>
    <col min="799" max="801" width="9.33203125" style="37" bestFit="1" customWidth="1"/>
    <col min="802" max="809" width="9.109375" style="37"/>
    <col min="810" max="810" width="8.33203125" style="37" customWidth="1"/>
    <col min="811" max="811" width="2.6640625" style="37" customWidth="1"/>
    <col min="812" max="812" width="9" style="37" customWidth="1"/>
    <col min="813" max="813" width="14.109375" style="37" customWidth="1"/>
    <col min="814" max="814" width="8.88671875" style="37" customWidth="1"/>
    <col min="815" max="815" width="2.33203125" style="37" customWidth="1"/>
    <col min="816" max="816" width="10.44140625" style="37" customWidth="1"/>
    <col min="817" max="817" width="14.109375" style="37" customWidth="1"/>
    <col min="818" max="1026" width="9.109375" style="37"/>
    <col min="1027" max="1027" width="14.44140625" style="37" customWidth="1"/>
    <col min="1028" max="1050" width="9.109375" style="37"/>
    <col min="1051" max="1053" width="9.33203125" style="37" bestFit="1" customWidth="1"/>
    <col min="1054" max="1054" width="10.6640625" style="37" bestFit="1" customWidth="1"/>
    <col min="1055" max="1057" width="9.33203125" style="37" bestFit="1" customWidth="1"/>
    <col min="1058" max="1065" width="9.109375" style="37"/>
    <col min="1066" max="1066" width="8.33203125" style="37" customWidth="1"/>
    <col min="1067" max="1067" width="2.6640625" style="37" customWidth="1"/>
    <col min="1068" max="1068" width="9" style="37" customWidth="1"/>
    <col min="1069" max="1069" width="14.109375" style="37" customWidth="1"/>
    <col min="1070" max="1070" width="8.88671875" style="37" customWidth="1"/>
    <col min="1071" max="1071" width="2.33203125" style="37" customWidth="1"/>
    <col min="1072" max="1072" width="10.44140625" style="37" customWidth="1"/>
    <col min="1073" max="1073" width="14.109375" style="37" customWidth="1"/>
    <col min="1074" max="1282" width="9.109375" style="37"/>
    <col min="1283" max="1283" width="14.44140625" style="37" customWidth="1"/>
    <col min="1284" max="1306" width="9.109375" style="37"/>
    <col min="1307" max="1309" width="9.33203125" style="37" bestFit="1" customWidth="1"/>
    <col min="1310" max="1310" width="10.6640625" style="37" bestFit="1" customWidth="1"/>
    <col min="1311" max="1313" width="9.33203125" style="37" bestFit="1" customWidth="1"/>
    <col min="1314" max="1321" width="9.109375" style="37"/>
    <col min="1322" max="1322" width="8.33203125" style="37" customWidth="1"/>
    <col min="1323" max="1323" width="2.6640625" style="37" customWidth="1"/>
    <col min="1324" max="1324" width="9" style="37" customWidth="1"/>
    <col min="1325" max="1325" width="14.109375" style="37" customWidth="1"/>
    <col min="1326" max="1326" width="8.88671875" style="37" customWidth="1"/>
    <col min="1327" max="1327" width="2.33203125" style="37" customWidth="1"/>
    <col min="1328" max="1328" width="10.44140625" style="37" customWidth="1"/>
    <col min="1329" max="1329" width="14.109375" style="37" customWidth="1"/>
    <col min="1330" max="1538" width="9.109375" style="37"/>
    <col min="1539" max="1539" width="14.44140625" style="37" customWidth="1"/>
    <col min="1540" max="1562" width="9.109375" style="37"/>
    <col min="1563" max="1565" width="9.33203125" style="37" bestFit="1" customWidth="1"/>
    <col min="1566" max="1566" width="10.6640625" style="37" bestFit="1" customWidth="1"/>
    <col min="1567" max="1569" width="9.33203125" style="37" bestFit="1" customWidth="1"/>
    <col min="1570" max="1577" width="9.109375" style="37"/>
    <col min="1578" max="1578" width="8.33203125" style="37" customWidth="1"/>
    <col min="1579" max="1579" width="2.6640625" style="37" customWidth="1"/>
    <col min="1580" max="1580" width="9" style="37" customWidth="1"/>
    <col min="1581" max="1581" width="14.109375" style="37" customWidth="1"/>
    <col min="1582" max="1582" width="8.88671875" style="37" customWidth="1"/>
    <col min="1583" max="1583" width="2.33203125" style="37" customWidth="1"/>
    <col min="1584" max="1584" width="10.44140625" style="37" customWidth="1"/>
    <col min="1585" max="1585" width="14.109375" style="37" customWidth="1"/>
    <col min="1586" max="1794" width="9.109375" style="37"/>
    <col min="1795" max="1795" width="14.44140625" style="37" customWidth="1"/>
    <col min="1796" max="1818" width="9.109375" style="37"/>
    <col min="1819" max="1821" width="9.33203125" style="37" bestFit="1" customWidth="1"/>
    <col min="1822" max="1822" width="10.6640625" style="37" bestFit="1" customWidth="1"/>
    <col min="1823" max="1825" width="9.33203125" style="37" bestFit="1" customWidth="1"/>
    <col min="1826" max="1833" width="9.109375" style="37"/>
    <col min="1834" max="1834" width="8.33203125" style="37" customWidth="1"/>
    <col min="1835" max="1835" width="2.6640625" style="37" customWidth="1"/>
    <col min="1836" max="1836" width="9" style="37" customWidth="1"/>
    <col min="1837" max="1837" width="14.109375" style="37" customWidth="1"/>
    <col min="1838" max="1838" width="8.88671875" style="37" customWidth="1"/>
    <col min="1839" max="1839" width="2.33203125" style="37" customWidth="1"/>
    <col min="1840" max="1840" width="10.44140625" style="37" customWidth="1"/>
    <col min="1841" max="1841" width="14.109375" style="37" customWidth="1"/>
    <col min="1842" max="2050" width="9.109375" style="37"/>
    <col min="2051" max="2051" width="14.44140625" style="37" customWidth="1"/>
    <col min="2052" max="2074" width="9.109375" style="37"/>
    <col min="2075" max="2077" width="9.33203125" style="37" bestFit="1" customWidth="1"/>
    <col min="2078" max="2078" width="10.6640625" style="37" bestFit="1" customWidth="1"/>
    <col min="2079" max="2081" width="9.33203125" style="37" bestFit="1" customWidth="1"/>
    <col min="2082" max="2089" width="9.109375" style="37"/>
    <col min="2090" max="2090" width="8.33203125" style="37" customWidth="1"/>
    <col min="2091" max="2091" width="2.6640625" style="37" customWidth="1"/>
    <col min="2092" max="2092" width="9" style="37" customWidth="1"/>
    <col min="2093" max="2093" width="14.109375" style="37" customWidth="1"/>
    <col min="2094" max="2094" width="8.88671875" style="37" customWidth="1"/>
    <col min="2095" max="2095" width="2.33203125" style="37" customWidth="1"/>
    <col min="2096" max="2096" width="10.44140625" style="37" customWidth="1"/>
    <col min="2097" max="2097" width="14.109375" style="37" customWidth="1"/>
    <col min="2098" max="2306" width="9.109375" style="37"/>
    <col min="2307" max="2307" width="14.44140625" style="37" customWidth="1"/>
    <col min="2308" max="2330" width="9.109375" style="37"/>
    <col min="2331" max="2333" width="9.33203125" style="37" bestFit="1" customWidth="1"/>
    <col min="2334" max="2334" width="10.6640625" style="37" bestFit="1" customWidth="1"/>
    <col min="2335" max="2337" width="9.33203125" style="37" bestFit="1" customWidth="1"/>
    <col min="2338" max="2345" width="9.109375" style="37"/>
    <col min="2346" max="2346" width="8.33203125" style="37" customWidth="1"/>
    <col min="2347" max="2347" width="2.6640625" style="37" customWidth="1"/>
    <col min="2348" max="2348" width="9" style="37" customWidth="1"/>
    <col min="2349" max="2349" width="14.109375" style="37" customWidth="1"/>
    <col min="2350" max="2350" width="8.88671875" style="37" customWidth="1"/>
    <col min="2351" max="2351" width="2.33203125" style="37" customWidth="1"/>
    <col min="2352" max="2352" width="10.44140625" style="37" customWidth="1"/>
    <col min="2353" max="2353" width="14.109375" style="37" customWidth="1"/>
    <col min="2354" max="2562" width="9.109375" style="37"/>
    <col min="2563" max="2563" width="14.44140625" style="37" customWidth="1"/>
    <col min="2564" max="2586" width="9.109375" style="37"/>
    <col min="2587" max="2589" width="9.33203125" style="37" bestFit="1" customWidth="1"/>
    <col min="2590" max="2590" width="10.6640625" style="37" bestFit="1" customWidth="1"/>
    <col min="2591" max="2593" width="9.33203125" style="37" bestFit="1" customWidth="1"/>
    <col min="2594" max="2601" width="9.109375" style="37"/>
    <col min="2602" max="2602" width="8.33203125" style="37" customWidth="1"/>
    <col min="2603" max="2603" width="2.6640625" style="37" customWidth="1"/>
    <col min="2604" max="2604" width="9" style="37" customWidth="1"/>
    <col min="2605" max="2605" width="14.109375" style="37" customWidth="1"/>
    <col min="2606" max="2606" width="8.88671875" style="37" customWidth="1"/>
    <col min="2607" max="2607" width="2.33203125" style="37" customWidth="1"/>
    <col min="2608" max="2608" width="10.44140625" style="37" customWidth="1"/>
    <col min="2609" max="2609" width="14.109375" style="37" customWidth="1"/>
    <col min="2610" max="2818" width="9.109375" style="37"/>
    <col min="2819" max="2819" width="14.44140625" style="37" customWidth="1"/>
    <col min="2820" max="2842" width="9.109375" style="37"/>
    <col min="2843" max="2845" width="9.33203125" style="37" bestFit="1" customWidth="1"/>
    <col min="2846" max="2846" width="10.6640625" style="37" bestFit="1" customWidth="1"/>
    <col min="2847" max="2849" width="9.33203125" style="37" bestFit="1" customWidth="1"/>
    <col min="2850" max="2857" width="9.109375" style="37"/>
    <col min="2858" max="2858" width="8.33203125" style="37" customWidth="1"/>
    <col min="2859" max="2859" width="2.6640625" style="37" customWidth="1"/>
    <col min="2860" max="2860" width="9" style="37" customWidth="1"/>
    <col min="2861" max="2861" width="14.109375" style="37" customWidth="1"/>
    <col min="2862" max="2862" width="8.88671875" style="37" customWidth="1"/>
    <col min="2863" max="2863" width="2.33203125" style="37" customWidth="1"/>
    <col min="2864" max="2864" width="10.44140625" style="37" customWidth="1"/>
    <col min="2865" max="2865" width="14.109375" style="37" customWidth="1"/>
    <col min="2866" max="3074" width="9.109375" style="37"/>
    <col min="3075" max="3075" width="14.44140625" style="37" customWidth="1"/>
    <col min="3076" max="3098" width="9.109375" style="37"/>
    <col min="3099" max="3101" width="9.33203125" style="37" bestFit="1" customWidth="1"/>
    <col min="3102" max="3102" width="10.6640625" style="37" bestFit="1" customWidth="1"/>
    <col min="3103" max="3105" width="9.33203125" style="37" bestFit="1" customWidth="1"/>
    <col min="3106" max="3113" width="9.109375" style="37"/>
    <col min="3114" max="3114" width="8.33203125" style="37" customWidth="1"/>
    <col min="3115" max="3115" width="2.6640625" style="37" customWidth="1"/>
    <col min="3116" max="3116" width="9" style="37" customWidth="1"/>
    <col min="3117" max="3117" width="14.109375" style="37" customWidth="1"/>
    <col min="3118" max="3118" width="8.88671875" style="37" customWidth="1"/>
    <col min="3119" max="3119" width="2.33203125" style="37" customWidth="1"/>
    <col min="3120" max="3120" width="10.44140625" style="37" customWidth="1"/>
    <col min="3121" max="3121" width="14.109375" style="37" customWidth="1"/>
    <col min="3122" max="3330" width="9.109375" style="37"/>
    <col min="3331" max="3331" width="14.44140625" style="37" customWidth="1"/>
    <col min="3332" max="3354" width="9.109375" style="37"/>
    <col min="3355" max="3357" width="9.33203125" style="37" bestFit="1" customWidth="1"/>
    <col min="3358" max="3358" width="10.6640625" style="37" bestFit="1" customWidth="1"/>
    <col min="3359" max="3361" width="9.33203125" style="37" bestFit="1" customWidth="1"/>
    <col min="3362" max="3369" width="9.109375" style="37"/>
    <col min="3370" max="3370" width="8.33203125" style="37" customWidth="1"/>
    <col min="3371" max="3371" width="2.6640625" style="37" customWidth="1"/>
    <col min="3372" max="3372" width="9" style="37" customWidth="1"/>
    <col min="3373" max="3373" width="14.109375" style="37" customWidth="1"/>
    <col min="3374" max="3374" width="8.88671875" style="37" customWidth="1"/>
    <col min="3375" max="3375" width="2.33203125" style="37" customWidth="1"/>
    <col min="3376" max="3376" width="10.44140625" style="37" customWidth="1"/>
    <col min="3377" max="3377" width="14.109375" style="37" customWidth="1"/>
    <col min="3378" max="3586" width="9.109375" style="37"/>
    <col min="3587" max="3587" width="14.44140625" style="37" customWidth="1"/>
    <col min="3588" max="3610" width="9.109375" style="37"/>
    <col min="3611" max="3613" width="9.33203125" style="37" bestFit="1" customWidth="1"/>
    <col min="3614" max="3614" width="10.6640625" style="37" bestFit="1" customWidth="1"/>
    <col min="3615" max="3617" width="9.33203125" style="37" bestFit="1" customWidth="1"/>
    <col min="3618" max="3625" width="9.109375" style="37"/>
    <col min="3626" max="3626" width="8.33203125" style="37" customWidth="1"/>
    <col min="3627" max="3627" width="2.6640625" style="37" customWidth="1"/>
    <col min="3628" max="3628" width="9" style="37" customWidth="1"/>
    <col min="3629" max="3629" width="14.109375" style="37" customWidth="1"/>
    <col min="3630" max="3630" width="8.88671875" style="37" customWidth="1"/>
    <col min="3631" max="3631" width="2.33203125" style="37" customWidth="1"/>
    <col min="3632" max="3632" width="10.44140625" style="37" customWidth="1"/>
    <col min="3633" max="3633" width="14.109375" style="37" customWidth="1"/>
    <col min="3634" max="3842" width="9.109375" style="37"/>
    <col min="3843" max="3843" width="14.44140625" style="37" customWidth="1"/>
    <col min="3844" max="3866" width="9.109375" style="37"/>
    <col min="3867" max="3869" width="9.33203125" style="37" bestFit="1" customWidth="1"/>
    <col min="3870" max="3870" width="10.6640625" style="37" bestFit="1" customWidth="1"/>
    <col min="3871" max="3873" width="9.33203125" style="37" bestFit="1" customWidth="1"/>
    <col min="3874" max="3881" width="9.109375" style="37"/>
    <col min="3882" max="3882" width="8.33203125" style="37" customWidth="1"/>
    <col min="3883" max="3883" width="2.6640625" style="37" customWidth="1"/>
    <col min="3884" max="3884" width="9" style="37" customWidth="1"/>
    <col min="3885" max="3885" width="14.109375" style="37" customWidth="1"/>
    <col min="3886" max="3886" width="8.88671875" style="37" customWidth="1"/>
    <col min="3887" max="3887" width="2.33203125" style="37" customWidth="1"/>
    <col min="3888" max="3888" width="10.44140625" style="37" customWidth="1"/>
    <col min="3889" max="3889" width="14.109375" style="37" customWidth="1"/>
    <col min="3890" max="4098" width="9.109375" style="37"/>
    <col min="4099" max="4099" width="14.44140625" style="37" customWidth="1"/>
    <col min="4100" max="4122" width="9.109375" style="37"/>
    <col min="4123" max="4125" width="9.33203125" style="37" bestFit="1" customWidth="1"/>
    <col min="4126" max="4126" width="10.6640625" style="37" bestFit="1" customWidth="1"/>
    <col min="4127" max="4129" width="9.33203125" style="37" bestFit="1" customWidth="1"/>
    <col min="4130" max="4137" width="9.109375" style="37"/>
    <col min="4138" max="4138" width="8.33203125" style="37" customWidth="1"/>
    <col min="4139" max="4139" width="2.6640625" style="37" customWidth="1"/>
    <col min="4140" max="4140" width="9" style="37" customWidth="1"/>
    <col min="4141" max="4141" width="14.109375" style="37" customWidth="1"/>
    <col min="4142" max="4142" width="8.88671875" style="37" customWidth="1"/>
    <col min="4143" max="4143" width="2.33203125" style="37" customWidth="1"/>
    <col min="4144" max="4144" width="10.44140625" style="37" customWidth="1"/>
    <col min="4145" max="4145" width="14.109375" style="37" customWidth="1"/>
    <col min="4146" max="4354" width="9.109375" style="37"/>
    <col min="4355" max="4355" width="14.44140625" style="37" customWidth="1"/>
    <col min="4356" max="4378" width="9.109375" style="37"/>
    <col min="4379" max="4381" width="9.33203125" style="37" bestFit="1" customWidth="1"/>
    <col min="4382" max="4382" width="10.6640625" style="37" bestFit="1" customWidth="1"/>
    <col min="4383" max="4385" width="9.33203125" style="37" bestFit="1" customWidth="1"/>
    <col min="4386" max="4393" width="9.109375" style="37"/>
    <col min="4394" max="4394" width="8.33203125" style="37" customWidth="1"/>
    <col min="4395" max="4395" width="2.6640625" style="37" customWidth="1"/>
    <col min="4396" max="4396" width="9" style="37" customWidth="1"/>
    <col min="4397" max="4397" width="14.109375" style="37" customWidth="1"/>
    <col min="4398" max="4398" width="8.88671875" style="37" customWidth="1"/>
    <col min="4399" max="4399" width="2.33203125" style="37" customWidth="1"/>
    <col min="4400" max="4400" width="10.44140625" style="37" customWidth="1"/>
    <col min="4401" max="4401" width="14.109375" style="37" customWidth="1"/>
    <col min="4402" max="4610" width="9.109375" style="37"/>
    <col min="4611" max="4611" width="14.44140625" style="37" customWidth="1"/>
    <col min="4612" max="4634" width="9.109375" style="37"/>
    <col min="4635" max="4637" width="9.33203125" style="37" bestFit="1" customWidth="1"/>
    <col min="4638" max="4638" width="10.6640625" style="37" bestFit="1" customWidth="1"/>
    <col min="4639" max="4641" width="9.33203125" style="37" bestFit="1" customWidth="1"/>
    <col min="4642" max="4649" width="9.109375" style="37"/>
    <col min="4650" max="4650" width="8.33203125" style="37" customWidth="1"/>
    <col min="4651" max="4651" width="2.6640625" style="37" customWidth="1"/>
    <col min="4652" max="4652" width="9" style="37" customWidth="1"/>
    <col min="4653" max="4653" width="14.109375" style="37" customWidth="1"/>
    <col min="4654" max="4654" width="8.88671875" style="37" customWidth="1"/>
    <col min="4655" max="4655" width="2.33203125" style="37" customWidth="1"/>
    <col min="4656" max="4656" width="10.44140625" style="37" customWidth="1"/>
    <col min="4657" max="4657" width="14.109375" style="37" customWidth="1"/>
    <col min="4658" max="4866" width="9.109375" style="37"/>
    <col min="4867" max="4867" width="14.44140625" style="37" customWidth="1"/>
    <col min="4868" max="4890" width="9.109375" style="37"/>
    <col min="4891" max="4893" width="9.33203125" style="37" bestFit="1" customWidth="1"/>
    <col min="4894" max="4894" width="10.6640625" style="37" bestFit="1" customWidth="1"/>
    <col min="4895" max="4897" width="9.33203125" style="37" bestFit="1" customWidth="1"/>
    <col min="4898" max="4905" width="9.109375" style="37"/>
    <col min="4906" max="4906" width="8.33203125" style="37" customWidth="1"/>
    <col min="4907" max="4907" width="2.6640625" style="37" customWidth="1"/>
    <col min="4908" max="4908" width="9" style="37" customWidth="1"/>
    <col min="4909" max="4909" width="14.109375" style="37" customWidth="1"/>
    <col min="4910" max="4910" width="8.88671875" style="37" customWidth="1"/>
    <col min="4911" max="4911" width="2.33203125" style="37" customWidth="1"/>
    <col min="4912" max="4912" width="10.44140625" style="37" customWidth="1"/>
    <col min="4913" max="4913" width="14.109375" style="37" customWidth="1"/>
    <col min="4914" max="5122" width="9.109375" style="37"/>
    <col min="5123" max="5123" width="14.44140625" style="37" customWidth="1"/>
    <col min="5124" max="5146" width="9.109375" style="37"/>
    <col min="5147" max="5149" width="9.33203125" style="37" bestFit="1" customWidth="1"/>
    <col min="5150" max="5150" width="10.6640625" style="37" bestFit="1" customWidth="1"/>
    <col min="5151" max="5153" width="9.33203125" style="37" bestFit="1" customWidth="1"/>
    <col min="5154" max="5161" width="9.109375" style="37"/>
    <col min="5162" max="5162" width="8.33203125" style="37" customWidth="1"/>
    <col min="5163" max="5163" width="2.6640625" style="37" customWidth="1"/>
    <col min="5164" max="5164" width="9" style="37" customWidth="1"/>
    <col min="5165" max="5165" width="14.109375" style="37" customWidth="1"/>
    <col min="5166" max="5166" width="8.88671875" style="37" customWidth="1"/>
    <col min="5167" max="5167" width="2.33203125" style="37" customWidth="1"/>
    <col min="5168" max="5168" width="10.44140625" style="37" customWidth="1"/>
    <col min="5169" max="5169" width="14.109375" style="37" customWidth="1"/>
    <col min="5170" max="5378" width="9.109375" style="37"/>
    <col min="5379" max="5379" width="14.44140625" style="37" customWidth="1"/>
    <col min="5380" max="5402" width="9.109375" style="37"/>
    <col min="5403" max="5405" width="9.33203125" style="37" bestFit="1" customWidth="1"/>
    <col min="5406" max="5406" width="10.6640625" style="37" bestFit="1" customWidth="1"/>
    <col min="5407" max="5409" width="9.33203125" style="37" bestFit="1" customWidth="1"/>
    <col min="5410" max="5417" width="9.109375" style="37"/>
    <col min="5418" max="5418" width="8.33203125" style="37" customWidth="1"/>
    <col min="5419" max="5419" width="2.6640625" style="37" customWidth="1"/>
    <col min="5420" max="5420" width="9" style="37" customWidth="1"/>
    <col min="5421" max="5421" width="14.109375" style="37" customWidth="1"/>
    <col min="5422" max="5422" width="8.88671875" style="37" customWidth="1"/>
    <col min="5423" max="5423" width="2.33203125" style="37" customWidth="1"/>
    <col min="5424" max="5424" width="10.44140625" style="37" customWidth="1"/>
    <col min="5425" max="5425" width="14.109375" style="37" customWidth="1"/>
    <col min="5426" max="5634" width="9.109375" style="37"/>
    <col min="5635" max="5635" width="14.44140625" style="37" customWidth="1"/>
    <col min="5636" max="5658" width="9.109375" style="37"/>
    <col min="5659" max="5661" width="9.33203125" style="37" bestFit="1" customWidth="1"/>
    <col min="5662" max="5662" width="10.6640625" style="37" bestFit="1" customWidth="1"/>
    <col min="5663" max="5665" width="9.33203125" style="37" bestFit="1" customWidth="1"/>
    <col min="5666" max="5673" width="9.109375" style="37"/>
    <col min="5674" max="5674" width="8.33203125" style="37" customWidth="1"/>
    <col min="5675" max="5675" width="2.6640625" style="37" customWidth="1"/>
    <col min="5676" max="5676" width="9" style="37" customWidth="1"/>
    <col min="5677" max="5677" width="14.109375" style="37" customWidth="1"/>
    <col min="5678" max="5678" width="8.88671875" style="37" customWidth="1"/>
    <col min="5679" max="5679" width="2.33203125" style="37" customWidth="1"/>
    <col min="5680" max="5680" width="10.44140625" style="37" customWidth="1"/>
    <col min="5681" max="5681" width="14.109375" style="37" customWidth="1"/>
    <col min="5682" max="5890" width="9.109375" style="37"/>
    <col min="5891" max="5891" width="14.44140625" style="37" customWidth="1"/>
    <col min="5892" max="5914" width="9.109375" style="37"/>
    <col min="5915" max="5917" width="9.33203125" style="37" bestFit="1" customWidth="1"/>
    <col min="5918" max="5918" width="10.6640625" style="37" bestFit="1" customWidth="1"/>
    <col min="5919" max="5921" width="9.33203125" style="37" bestFit="1" customWidth="1"/>
    <col min="5922" max="5929" width="9.109375" style="37"/>
    <col min="5930" max="5930" width="8.33203125" style="37" customWidth="1"/>
    <col min="5931" max="5931" width="2.6640625" style="37" customWidth="1"/>
    <col min="5932" max="5932" width="9" style="37" customWidth="1"/>
    <col min="5933" max="5933" width="14.109375" style="37" customWidth="1"/>
    <col min="5934" max="5934" width="8.88671875" style="37" customWidth="1"/>
    <col min="5935" max="5935" width="2.33203125" style="37" customWidth="1"/>
    <col min="5936" max="5936" width="10.44140625" style="37" customWidth="1"/>
    <col min="5937" max="5937" width="14.109375" style="37" customWidth="1"/>
    <col min="5938" max="6146" width="9.109375" style="37"/>
    <col min="6147" max="6147" width="14.44140625" style="37" customWidth="1"/>
    <col min="6148" max="6170" width="9.109375" style="37"/>
    <col min="6171" max="6173" width="9.33203125" style="37" bestFit="1" customWidth="1"/>
    <col min="6174" max="6174" width="10.6640625" style="37" bestFit="1" customWidth="1"/>
    <col min="6175" max="6177" width="9.33203125" style="37" bestFit="1" customWidth="1"/>
    <col min="6178" max="6185" width="9.109375" style="37"/>
    <col min="6186" max="6186" width="8.33203125" style="37" customWidth="1"/>
    <col min="6187" max="6187" width="2.6640625" style="37" customWidth="1"/>
    <col min="6188" max="6188" width="9" style="37" customWidth="1"/>
    <col min="6189" max="6189" width="14.109375" style="37" customWidth="1"/>
    <col min="6190" max="6190" width="8.88671875" style="37" customWidth="1"/>
    <col min="6191" max="6191" width="2.33203125" style="37" customWidth="1"/>
    <col min="6192" max="6192" width="10.44140625" style="37" customWidth="1"/>
    <col min="6193" max="6193" width="14.109375" style="37" customWidth="1"/>
    <col min="6194" max="6402" width="9.109375" style="37"/>
    <col min="6403" max="6403" width="14.44140625" style="37" customWidth="1"/>
    <col min="6404" max="6426" width="9.109375" style="37"/>
    <col min="6427" max="6429" width="9.33203125" style="37" bestFit="1" customWidth="1"/>
    <col min="6430" max="6430" width="10.6640625" style="37" bestFit="1" customWidth="1"/>
    <col min="6431" max="6433" width="9.33203125" style="37" bestFit="1" customWidth="1"/>
    <col min="6434" max="6441" width="9.109375" style="37"/>
    <col min="6442" max="6442" width="8.33203125" style="37" customWidth="1"/>
    <col min="6443" max="6443" width="2.6640625" style="37" customWidth="1"/>
    <col min="6444" max="6444" width="9" style="37" customWidth="1"/>
    <col min="6445" max="6445" width="14.109375" style="37" customWidth="1"/>
    <col min="6446" max="6446" width="8.88671875" style="37" customWidth="1"/>
    <col min="6447" max="6447" width="2.33203125" style="37" customWidth="1"/>
    <col min="6448" max="6448" width="10.44140625" style="37" customWidth="1"/>
    <col min="6449" max="6449" width="14.109375" style="37" customWidth="1"/>
    <col min="6450" max="6658" width="9.109375" style="37"/>
    <col min="6659" max="6659" width="14.44140625" style="37" customWidth="1"/>
    <col min="6660" max="6682" width="9.109375" style="37"/>
    <col min="6683" max="6685" width="9.33203125" style="37" bestFit="1" customWidth="1"/>
    <col min="6686" max="6686" width="10.6640625" style="37" bestFit="1" customWidth="1"/>
    <col min="6687" max="6689" width="9.33203125" style="37" bestFit="1" customWidth="1"/>
    <col min="6690" max="6697" width="9.109375" style="37"/>
    <col min="6698" max="6698" width="8.33203125" style="37" customWidth="1"/>
    <col min="6699" max="6699" width="2.6640625" style="37" customWidth="1"/>
    <col min="6700" max="6700" width="9" style="37" customWidth="1"/>
    <col min="6701" max="6701" width="14.109375" style="37" customWidth="1"/>
    <col min="6702" max="6702" width="8.88671875" style="37" customWidth="1"/>
    <col min="6703" max="6703" width="2.33203125" style="37" customWidth="1"/>
    <col min="6704" max="6704" width="10.44140625" style="37" customWidth="1"/>
    <col min="6705" max="6705" width="14.109375" style="37" customWidth="1"/>
    <col min="6706" max="6914" width="9.109375" style="37"/>
    <col min="6915" max="6915" width="14.44140625" style="37" customWidth="1"/>
    <col min="6916" max="6938" width="9.109375" style="37"/>
    <col min="6939" max="6941" width="9.33203125" style="37" bestFit="1" customWidth="1"/>
    <col min="6942" max="6942" width="10.6640625" style="37" bestFit="1" customWidth="1"/>
    <col min="6943" max="6945" width="9.33203125" style="37" bestFit="1" customWidth="1"/>
    <col min="6946" max="6953" width="9.109375" style="37"/>
    <col min="6954" max="6954" width="8.33203125" style="37" customWidth="1"/>
    <col min="6955" max="6955" width="2.6640625" style="37" customWidth="1"/>
    <col min="6956" max="6956" width="9" style="37" customWidth="1"/>
    <col min="6957" max="6957" width="14.109375" style="37" customWidth="1"/>
    <col min="6958" max="6958" width="8.88671875" style="37" customWidth="1"/>
    <col min="6959" max="6959" width="2.33203125" style="37" customWidth="1"/>
    <col min="6960" max="6960" width="10.44140625" style="37" customWidth="1"/>
    <col min="6961" max="6961" width="14.109375" style="37" customWidth="1"/>
    <col min="6962" max="7170" width="9.109375" style="37"/>
    <col min="7171" max="7171" width="14.44140625" style="37" customWidth="1"/>
    <col min="7172" max="7194" width="9.109375" style="37"/>
    <col min="7195" max="7197" width="9.33203125" style="37" bestFit="1" customWidth="1"/>
    <col min="7198" max="7198" width="10.6640625" style="37" bestFit="1" customWidth="1"/>
    <col min="7199" max="7201" width="9.33203125" style="37" bestFit="1" customWidth="1"/>
    <col min="7202" max="7209" width="9.109375" style="37"/>
    <col min="7210" max="7210" width="8.33203125" style="37" customWidth="1"/>
    <col min="7211" max="7211" width="2.6640625" style="37" customWidth="1"/>
    <col min="7212" max="7212" width="9" style="37" customWidth="1"/>
    <col min="7213" max="7213" width="14.109375" style="37" customWidth="1"/>
    <col min="7214" max="7214" width="8.88671875" style="37" customWidth="1"/>
    <col min="7215" max="7215" width="2.33203125" style="37" customWidth="1"/>
    <col min="7216" max="7216" width="10.44140625" style="37" customWidth="1"/>
    <col min="7217" max="7217" width="14.109375" style="37" customWidth="1"/>
    <col min="7218" max="7426" width="9.109375" style="37"/>
    <col min="7427" max="7427" width="14.44140625" style="37" customWidth="1"/>
    <col min="7428" max="7450" width="9.109375" style="37"/>
    <col min="7451" max="7453" width="9.33203125" style="37" bestFit="1" customWidth="1"/>
    <col min="7454" max="7454" width="10.6640625" style="37" bestFit="1" customWidth="1"/>
    <col min="7455" max="7457" width="9.33203125" style="37" bestFit="1" customWidth="1"/>
    <col min="7458" max="7465" width="9.109375" style="37"/>
    <col min="7466" max="7466" width="8.33203125" style="37" customWidth="1"/>
    <col min="7467" max="7467" width="2.6640625" style="37" customWidth="1"/>
    <col min="7468" max="7468" width="9" style="37" customWidth="1"/>
    <col min="7469" max="7469" width="14.109375" style="37" customWidth="1"/>
    <col min="7470" max="7470" width="8.88671875" style="37" customWidth="1"/>
    <col min="7471" max="7471" width="2.33203125" style="37" customWidth="1"/>
    <col min="7472" max="7472" width="10.44140625" style="37" customWidth="1"/>
    <col min="7473" max="7473" width="14.109375" style="37" customWidth="1"/>
    <col min="7474" max="7682" width="9.109375" style="37"/>
    <col min="7683" max="7683" width="14.44140625" style="37" customWidth="1"/>
    <col min="7684" max="7706" width="9.109375" style="37"/>
    <col min="7707" max="7709" width="9.33203125" style="37" bestFit="1" customWidth="1"/>
    <col min="7710" max="7710" width="10.6640625" style="37" bestFit="1" customWidth="1"/>
    <col min="7711" max="7713" width="9.33203125" style="37" bestFit="1" customWidth="1"/>
    <col min="7714" max="7721" width="9.109375" style="37"/>
    <col min="7722" max="7722" width="8.33203125" style="37" customWidth="1"/>
    <col min="7723" max="7723" width="2.6640625" style="37" customWidth="1"/>
    <col min="7724" max="7724" width="9" style="37" customWidth="1"/>
    <col min="7725" max="7725" width="14.109375" style="37" customWidth="1"/>
    <col min="7726" max="7726" width="8.88671875" style="37" customWidth="1"/>
    <col min="7727" max="7727" width="2.33203125" style="37" customWidth="1"/>
    <col min="7728" max="7728" width="10.44140625" style="37" customWidth="1"/>
    <col min="7729" max="7729" width="14.109375" style="37" customWidth="1"/>
    <col min="7730" max="7938" width="9.109375" style="37"/>
    <col min="7939" max="7939" width="14.44140625" style="37" customWidth="1"/>
    <col min="7940" max="7962" width="9.109375" style="37"/>
    <col min="7963" max="7965" width="9.33203125" style="37" bestFit="1" customWidth="1"/>
    <col min="7966" max="7966" width="10.6640625" style="37" bestFit="1" customWidth="1"/>
    <col min="7967" max="7969" width="9.33203125" style="37" bestFit="1" customWidth="1"/>
    <col min="7970" max="7977" width="9.109375" style="37"/>
    <col min="7978" max="7978" width="8.33203125" style="37" customWidth="1"/>
    <col min="7979" max="7979" width="2.6640625" style="37" customWidth="1"/>
    <col min="7980" max="7980" width="9" style="37" customWidth="1"/>
    <col min="7981" max="7981" width="14.109375" style="37" customWidth="1"/>
    <col min="7982" max="7982" width="8.88671875" style="37" customWidth="1"/>
    <col min="7983" max="7983" width="2.33203125" style="37" customWidth="1"/>
    <col min="7984" max="7984" width="10.44140625" style="37" customWidth="1"/>
    <col min="7985" max="7985" width="14.109375" style="37" customWidth="1"/>
    <col min="7986" max="8194" width="9.109375" style="37"/>
    <col min="8195" max="8195" width="14.44140625" style="37" customWidth="1"/>
    <col min="8196" max="8218" width="9.109375" style="37"/>
    <col min="8219" max="8221" width="9.33203125" style="37" bestFit="1" customWidth="1"/>
    <col min="8222" max="8222" width="10.6640625" style="37" bestFit="1" customWidth="1"/>
    <col min="8223" max="8225" width="9.33203125" style="37" bestFit="1" customWidth="1"/>
    <col min="8226" max="8233" width="9.109375" style="37"/>
    <col min="8234" max="8234" width="8.33203125" style="37" customWidth="1"/>
    <col min="8235" max="8235" width="2.6640625" style="37" customWidth="1"/>
    <col min="8236" max="8236" width="9" style="37" customWidth="1"/>
    <col min="8237" max="8237" width="14.109375" style="37" customWidth="1"/>
    <col min="8238" max="8238" width="8.88671875" style="37" customWidth="1"/>
    <col min="8239" max="8239" width="2.33203125" style="37" customWidth="1"/>
    <col min="8240" max="8240" width="10.44140625" style="37" customWidth="1"/>
    <col min="8241" max="8241" width="14.109375" style="37" customWidth="1"/>
    <col min="8242" max="8450" width="9.109375" style="37"/>
    <col min="8451" max="8451" width="14.44140625" style="37" customWidth="1"/>
    <col min="8452" max="8474" width="9.109375" style="37"/>
    <col min="8475" max="8477" width="9.33203125" style="37" bestFit="1" customWidth="1"/>
    <col min="8478" max="8478" width="10.6640625" style="37" bestFit="1" customWidth="1"/>
    <col min="8479" max="8481" width="9.33203125" style="37" bestFit="1" customWidth="1"/>
    <col min="8482" max="8489" width="9.109375" style="37"/>
    <col min="8490" max="8490" width="8.33203125" style="37" customWidth="1"/>
    <col min="8491" max="8491" width="2.6640625" style="37" customWidth="1"/>
    <col min="8492" max="8492" width="9" style="37" customWidth="1"/>
    <col min="8493" max="8493" width="14.109375" style="37" customWidth="1"/>
    <col min="8494" max="8494" width="8.88671875" style="37" customWidth="1"/>
    <col min="8495" max="8495" width="2.33203125" style="37" customWidth="1"/>
    <col min="8496" max="8496" width="10.44140625" style="37" customWidth="1"/>
    <col min="8497" max="8497" width="14.109375" style="37" customWidth="1"/>
    <col min="8498" max="8706" width="9.109375" style="37"/>
    <col min="8707" max="8707" width="14.44140625" style="37" customWidth="1"/>
    <col min="8708" max="8730" width="9.109375" style="37"/>
    <col min="8731" max="8733" width="9.33203125" style="37" bestFit="1" customWidth="1"/>
    <col min="8734" max="8734" width="10.6640625" style="37" bestFit="1" customWidth="1"/>
    <col min="8735" max="8737" width="9.33203125" style="37" bestFit="1" customWidth="1"/>
    <col min="8738" max="8745" width="9.109375" style="37"/>
    <col min="8746" max="8746" width="8.33203125" style="37" customWidth="1"/>
    <col min="8747" max="8747" width="2.6640625" style="37" customWidth="1"/>
    <col min="8748" max="8748" width="9" style="37" customWidth="1"/>
    <col min="8749" max="8749" width="14.109375" style="37" customWidth="1"/>
    <col min="8750" max="8750" width="8.88671875" style="37" customWidth="1"/>
    <col min="8751" max="8751" width="2.33203125" style="37" customWidth="1"/>
    <col min="8752" max="8752" width="10.44140625" style="37" customWidth="1"/>
    <col min="8753" max="8753" width="14.109375" style="37" customWidth="1"/>
    <col min="8754" max="8962" width="9.109375" style="37"/>
    <col min="8963" max="8963" width="14.44140625" style="37" customWidth="1"/>
    <col min="8964" max="8986" width="9.109375" style="37"/>
    <col min="8987" max="8989" width="9.33203125" style="37" bestFit="1" customWidth="1"/>
    <col min="8990" max="8990" width="10.6640625" style="37" bestFit="1" customWidth="1"/>
    <col min="8991" max="8993" width="9.33203125" style="37" bestFit="1" customWidth="1"/>
    <col min="8994" max="9001" width="9.109375" style="37"/>
    <col min="9002" max="9002" width="8.33203125" style="37" customWidth="1"/>
    <col min="9003" max="9003" width="2.6640625" style="37" customWidth="1"/>
    <col min="9004" max="9004" width="9" style="37" customWidth="1"/>
    <col min="9005" max="9005" width="14.109375" style="37" customWidth="1"/>
    <col min="9006" max="9006" width="8.88671875" style="37" customWidth="1"/>
    <col min="9007" max="9007" width="2.33203125" style="37" customWidth="1"/>
    <col min="9008" max="9008" width="10.44140625" style="37" customWidth="1"/>
    <col min="9009" max="9009" width="14.109375" style="37" customWidth="1"/>
    <col min="9010" max="9218" width="9.109375" style="37"/>
    <col min="9219" max="9219" width="14.44140625" style="37" customWidth="1"/>
    <col min="9220" max="9242" width="9.109375" style="37"/>
    <col min="9243" max="9245" width="9.33203125" style="37" bestFit="1" customWidth="1"/>
    <col min="9246" max="9246" width="10.6640625" style="37" bestFit="1" customWidth="1"/>
    <col min="9247" max="9249" width="9.33203125" style="37" bestFit="1" customWidth="1"/>
    <col min="9250" max="9257" width="9.109375" style="37"/>
    <col min="9258" max="9258" width="8.33203125" style="37" customWidth="1"/>
    <col min="9259" max="9259" width="2.6640625" style="37" customWidth="1"/>
    <col min="9260" max="9260" width="9" style="37" customWidth="1"/>
    <col min="9261" max="9261" width="14.109375" style="37" customWidth="1"/>
    <col min="9262" max="9262" width="8.88671875" style="37" customWidth="1"/>
    <col min="9263" max="9263" width="2.33203125" style="37" customWidth="1"/>
    <col min="9264" max="9264" width="10.44140625" style="37" customWidth="1"/>
    <col min="9265" max="9265" width="14.109375" style="37" customWidth="1"/>
    <col min="9266" max="9474" width="9.109375" style="37"/>
    <col min="9475" max="9475" width="14.44140625" style="37" customWidth="1"/>
    <col min="9476" max="9498" width="9.109375" style="37"/>
    <col min="9499" max="9501" width="9.33203125" style="37" bestFit="1" customWidth="1"/>
    <col min="9502" max="9502" width="10.6640625" style="37" bestFit="1" customWidth="1"/>
    <col min="9503" max="9505" width="9.33203125" style="37" bestFit="1" customWidth="1"/>
    <col min="9506" max="9513" width="9.109375" style="37"/>
    <col min="9514" max="9514" width="8.33203125" style="37" customWidth="1"/>
    <col min="9515" max="9515" width="2.6640625" style="37" customWidth="1"/>
    <col min="9516" max="9516" width="9" style="37" customWidth="1"/>
    <col min="9517" max="9517" width="14.109375" style="37" customWidth="1"/>
    <col min="9518" max="9518" width="8.88671875" style="37" customWidth="1"/>
    <col min="9519" max="9519" width="2.33203125" style="37" customWidth="1"/>
    <col min="9520" max="9520" width="10.44140625" style="37" customWidth="1"/>
    <col min="9521" max="9521" width="14.109375" style="37" customWidth="1"/>
    <col min="9522" max="9730" width="9.109375" style="37"/>
    <col min="9731" max="9731" width="14.44140625" style="37" customWidth="1"/>
    <col min="9732" max="9754" width="9.109375" style="37"/>
    <col min="9755" max="9757" width="9.33203125" style="37" bestFit="1" customWidth="1"/>
    <col min="9758" max="9758" width="10.6640625" style="37" bestFit="1" customWidth="1"/>
    <col min="9759" max="9761" width="9.33203125" style="37" bestFit="1" customWidth="1"/>
    <col min="9762" max="9769" width="9.109375" style="37"/>
    <col min="9770" max="9770" width="8.33203125" style="37" customWidth="1"/>
    <col min="9771" max="9771" width="2.6640625" style="37" customWidth="1"/>
    <col min="9772" max="9772" width="9" style="37" customWidth="1"/>
    <col min="9773" max="9773" width="14.109375" style="37" customWidth="1"/>
    <col min="9774" max="9774" width="8.88671875" style="37" customWidth="1"/>
    <col min="9775" max="9775" width="2.33203125" style="37" customWidth="1"/>
    <col min="9776" max="9776" width="10.44140625" style="37" customWidth="1"/>
    <col min="9777" max="9777" width="14.109375" style="37" customWidth="1"/>
    <col min="9778" max="9986" width="9.109375" style="37"/>
    <col min="9987" max="9987" width="14.44140625" style="37" customWidth="1"/>
    <col min="9988" max="10010" width="9.109375" style="37"/>
    <col min="10011" max="10013" width="9.33203125" style="37" bestFit="1" customWidth="1"/>
    <col min="10014" max="10014" width="10.6640625" style="37" bestFit="1" customWidth="1"/>
    <col min="10015" max="10017" width="9.33203125" style="37" bestFit="1" customWidth="1"/>
    <col min="10018" max="10025" width="9.109375" style="37"/>
    <col min="10026" max="10026" width="8.33203125" style="37" customWidth="1"/>
    <col min="10027" max="10027" width="2.6640625" style="37" customWidth="1"/>
    <col min="10028" max="10028" width="9" style="37" customWidth="1"/>
    <col min="10029" max="10029" width="14.109375" style="37" customWidth="1"/>
    <col min="10030" max="10030" width="8.88671875" style="37" customWidth="1"/>
    <col min="10031" max="10031" width="2.33203125" style="37" customWidth="1"/>
    <col min="10032" max="10032" width="10.44140625" style="37" customWidth="1"/>
    <col min="10033" max="10033" width="14.109375" style="37" customWidth="1"/>
    <col min="10034" max="10242" width="9.109375" style="37"/>
    <col min="10243" max="10243" width="14.44140625" style="37" customWidth="1"/>
    <col min="10244" max="10266" width="9.109375" style="37"/>
    <col min="10267" max="10269" width="9.33203125" style="37" bestFit="1" customWidth="1"/>
    <col min="10270" max="10270" width="10.6640625" style="37" bestFit="1" customWidth="1"/>
    <col min="10271" max="10273" width="9.33203125" style="37" bestFit="1" customWidth="1"/>
    <col min="10274" max="10281" width="9.109375" style="37"/>
    <col min="10282" max="10282" width="8.33203125" style="37" customWidth="1"/>
    <col min="10283" max="10283" width="2.6640625" style="37" customWidth="1"/>
    <col min="10284" max="10284" width="9" style="37" customWidth="1"/>
    <col min="10285" max="10285" width="14.109375" style="37" customWidth="1"/>
    <col min="10286" max="10286" width="8.88671875" style="37" customWidth="1"/>
    <col min="10287" max="10287" width="2.33203125" style="37" customWidth="1"/>
    <col min="10288" max="10288" width="10.44140625" style="37" customWidth="1"/>
    <col min="10289" max="10289" width="14.109375" style="37" customWidth="1"/>
    <col min="10290" max="10498" width="9.109375" style="37"/>
    <col min="10499" max="10499" width="14.44140625" style="37" customWidth="1"/>
    <col min="10500" max="10522" width="9.109375" style="37"/>
    <col min="10523" max="10525" width="9.33203125" style="37" bestFit="1" customWidth="1"/>
    <col min="10526" max="10526" width="10.6640625" style="37" bestFit="1" customWidth="1"/>
    <col min="10527" max="10529" width="9.33203125" style="37" bestFit="1" customWidth="1"/>
    <col min="10530" max="10537" width="9.109375" style="37"/>
    <col min="10538" max="10538" width="8.33203125" style="37" customWidth="1"/>
    <col min="10539" max="10539" width="2.6640625" style="37" customWidth="1"/>
    <col min="10540" max="10540" width="9" style="37" customWidth="1"/>
    <col min="10541" max="10541" width="14.109375" style="37" customWidth="1"/>
    <col min="10542" max="10542" width="8.88671875" style="37" customWidth="1"/>
    <col min="10543" max="10543" width="2.33203125" style="37" customWidth="1"/>
    <col min="10544" max="10544" width="10.44140625" style="37" customWidth="1"/>
    <col min="10545" max="10545" width="14.109375" style="37" customWidth="1"/>
    <col min="10546" max="10754" width="9.109375" style="37"/>
    <col min="10755" max="10755" width="14.44140625" style="37" customWidth="1"/>
    <col min="10756" max="10778" width="9.109375" style="37"/>
    <col min="10779" max="10781" width="9.33203125" style="37" bestFit="1" customWidth="1"/>
    <col min="10782" max="10782" width="10.6640625" style="37" bestFit="1" customWidth="1"/>
    <col min="10783" max="10785" width="9.33203125" style="37" bestFit="1" customWidth="1"/>
    <col min="10786" max="10793" width="9.109375" style="37"/>
    <col min="10794" max="10794" width="8.33203125" style="37" customWidth="1"/>
    <col min="10795" max="10795" width="2.6640625" style="37" customWidth="1"/>
    <col min="10796" max="10796" width="9" style="37" customWidth="1"/>
    <col min="10797" max="10797" width="14.109375" style="37" customWidth="1"/>
    <col min="10798" max="10798" width="8.88671875" style="37" customWidth="1"/>
    <col min="10799" max="10799" width="2.33203125" style="37" customWidth="1"/>
    <col min="10800" max="10800" width="10.44140625" style="37" customWidth="1"/>
    <col min="10801" max="10801" width="14.109375" style="37" customWidth="1"/>
    <col min="10802" max="11010" width="9.109375" style="37"/>
    <col min="11011" max="11011" width="14.44140625" style="37" customWidth="1"/>
    <col min="11012" max="11034" width="9.109375" style="37"/>
    <col min="11035" max="11037" width="9.33203125" style="37" bestFit="1" customWidth="1"/>
    <col min="11038" max="11038" width="10.6640625" style="37" bestFit="1" customWidth="1"/>
    <col min="11039" max="11041" width="9.33203125" style="37" bestFit="1" customWidth="1"/>
    <col min="11042" max="11049" width="9.109375" style="37"/>
    <col min="11050" max="11050" width="8.33203125" style="37" customWidth="1"/>
    <col min="11051" max="11051" width="2.6640625" style="37" customWidth="1"/>
    <col min="11052" max="11052" width="9" style="37" customWidth="1"/>
    <col min="11053" max="11053" width="14.109375" style="37" customWidth="1"/>
    <col min="11054" max="11054" width="8.88671875" style="37" customWidth="1"/>
    <col min="11055" max="11055" width="2.33203125" style="37" customWidth="1"/>
    <col min="11056" max="11056" width="10.44140625" style="37" customWidth="1"/>
    <col min="11057" max="11057" width="14.109375" style="37" customWidth="1"/>
    <col min="11058" max="11266" width="9.109375" style="37"/>
    <col min="11267" max="11267" width="14.44140625" style="37" customWidth="1"/>
    <col min="11268" max="11290" width="9.109375" style="37"/>
    <col min="11291" max="11293" width="9.33203125" style="37" bestFit="1" customWidth="1"/>
    <col min="11294" max="11294" width="10.6640625" style="37" bestFit="1" customWidth="1"/>
    <col min="11295" max="11297" width="9.33203125" style="37" bestFit="1" customWidth="1"/>
    <col min="11298" max="11305" width="9.109375" style="37"/>
    <col min="11306" max="11306" width="8.33203125" style="37" customWidth="1"/>
    <col min="11307" max="11307" width="2.6640625" style="37" customWidth="1"/>
    <col min="11308" max="11308" width="9" style="37" customWidth="1"/>
    <col min="11309" max="11309" width="14.109375" style="37" customWidth="1"/>
    <col min="11310" max="11310" width="8.88671875" style="37" customWidth="1"/>
    <col min="11311" max="11311" width="2.33203125" style="37" customWidth="1"/>
    <col min="11312" max="11312" width="10.44140625" style="37" customWidth="1"/>
    <col min="11313" max="11313" width="14.109375" style="37" customWidth="1"/>
    <col min="11314" max="11522" width="9.109375" style="37"/>
    <col min="11523" max="11523" width="14.44140625" style="37" customWidth="1"/>
    <col min="11524" max="11546" width="9.109375" style="37"/>
    <col min="11547" max="11549" width="9.33203125" style="37" bestFit="1" customWidth="1"/>
    <col min="11550" max="11550" width="10.6640625" style="37" bestFit="1" customWidth="1"/>
    <col min="11551" max="11553" width="9.33203125" style="37" bestFit="1" customWidth="1"/>
    <col min="11554" max="11561" width="9.109375" style="37"/>
    <col min="11562" max="11562" width="8.33203125" style="37" customWidth="1"/>
    <col min="11563" max="11563" width="2.6640625" style="37" customWidth="1"/>
    <col min="11564" max="11564" width="9" style="37" customWidth="1"/>
    <col min="11565" max="11565" width="14.109375" style="37" customWidth="1"/>
    <col min="11566" max="11566" width="8.88671875" style="37" customWidth="1"/>
    <col min="11567" max="11567" width="2.33203125" style="37" customWidth="1"/>
    <col min="11568" max="11568" width="10.44140625" style="37" customWidth="1"/>
    <col min="11569" max="11569" width="14.109375" style="37" customWidth="1"/>
    <col min="11570" max="11778" width="9.109375" style="37"/>
    <col min="11779" max="11779" width="14.44140625" style="37" customWidth="1"/>
    <col min="11780" max="11802" width="9.109375" style="37"/>
    <col min="11803" max="11805" width="9.33203125" style="37" bestFit="1" customWidth="1"/>
    <col min="11806" max="11806" width="10.6640625" style="37" bestFit="1" customWidth="1"/>
    <col min="11807" max="11809" width="9.33203125" style="37" bestFit="1" customWidth="1"/>
    <col min="11810" max="11817" width="9.109375" style="37"/>
    <col min="11818" max="11818" width="8.33203125" style="37" customWidth="1"/>
    <col min="11819" max="11819" width="2.6640625" style="37" customWidth="1"/>
    <col min="11820" max="11820" width="9" style="37" customWidth="1"/>
    <col min="11821" max="11821" width="14.109375" style="37" customWidth="1"/>
    <col min="11822" max="11822" width="8.88671875" style="37" customWidth="1"/>
    <col min="11823" max="11823" width="2.33203125" style="37" customWidth="1"/>
    <col min="11824" max="11824" width="10.44140625" style="37" customWidth="1"/>
    <col min="11825" max="11825" width="14.109375" style="37" customWidth="1"/>
    <col min="11826" max="12034" width="9.109375" style="37"/>
    <col min="12035" max="12035" width="14.44140625" style="37" customWidth="1"/>
    <col min="12036" max="12058" width="9.109375" style="37"/>
    <col min="12059" max="12061" width="9.33203125" style="37" bestFit="1" customWidth="1"/>
    <col min="12062" max="12062" width="10.6640625" style="37" bestFit="1" customWidth="1"/>
    <col min="12063" max="12065" width="9.33203125" style="37" bestFit="1" customWidth="1"/>
    <col min="12066" max="12073" width="9.109375" style="37"/>
    <col min="12074" max="12074" width="8.33203125" style="37" customWidth="1"/>
    <col min="12075" max="12075" width="2.6640625" style="37" customWidth="1"/>
    <col min="12076" max="12076" width="9" style="37" customWidth="1"/>
    <col min="12077" max="12077" width="14.109375" style="37" customWidth="1"/>
    <col min="12078" max="12078" width="8.88671875" style="37" customWidth="1"/>
    <col min="12079" max="12079" width="2.33203125" style="37" customWidth="1"/>
    <col min="12080" max="12080" width="10.44140625" style="37" customWidth="1"/>
    <col min="12081" max="12081" width="14.109375" style="37" customWidth="1"/>
    <col min="12082" max="12290" width="9.109375" style="37"/>
    <col min="12291" max="12291" width="14.44140625" style="37" customWidth="1"/>
    <col min="12292" max="12314" width="9.109375" style="37"/>
    <col min="12315" max="12317" width="9.33203125" style="37" bestFit="1" customWidth="1"/>
    <col min="12318" max="12318" width="10.6640625" style="37" bestFit="1" customWidth="1"/>
    <col min="12319" max="12321" width="9.33203125" style="37" bestFit="1" customWidth="1"/>
    <col min="12322" max="12329" width="9.109375" style="37"/>
    <col min="12330" max="12330" width="8.33203125" style="37" customWidth="1"/>
    <col min="12331" max="12331" width="2.6640625" style="37" customWidth="1"/>
    <col min="12332" max="12332" width="9" style="37" customWidth="1"/>
    <col min="12333" max="12333" width="14.109375" style="37" customWidth="1"/>
    <col min="12334" max="12334" width="8.88671875" style="37" customWidth="1"/>
    <col min="12335" max="12335" width="2.33203125" style="37" customWidth="1"/>
    <col min="12336" max="12336" width="10.44140625" style="37" customWidth="1"/>
    <col min="12337" max="12337" width="14.109375" style="37" customWidth="1"/>
    <col min="12338" max="12546" width="9.109375" style="37"/>
    <col min="12547" max="12547" width="14.44140625" style="37" customWidth="1"/>
    <col min="12548" max="12570" width="9.109375" style="37"/>
    <col min="12571" max="12573" width="9.33203125" style="37" bestFit="1" customWidth="1"/>
    <col min="12574" max="12574" width="10.6640625" style="37" bestFit="1" customWidth="1"/>
    <col min="12575" max="12577" width="9.33203125" style="37" bestFit="1" customWidth="1"/>
    <col min="12578" max="12585" width="9.109375" style="37"/>
    <col min="12586" max="12586" width="8.33203125" style="37" customWidth="1"/>
    <col min="12587" max="12587" width="2.6640625" style="37" customWidth="1"/>
    <col min="12588" max="12588" width="9" style="37" customWidth="1"/>
    <col min="12589" max="12589" width="14.109375" style="37" customWidth="1"/>
    <col min="12590" max="12590" width="8.88671875" style="37" customWidth="1"/>
    <col min="12591" max="12591" width="2.33203125" style="37" customWidth="1"/>
    <col min="12592" max="12592" width="10.44140625" style="37" customWidth="1"/>
    <col min="12593" max="12593" width="14.109375" style="37" customWidth="1"/>
    <col min="12594" max="12802" width="9.109375" style="37"/>
    <col min="12803" max="12803" width="14.44140625" style="37" customWidth="1"/>
    <col min="12804" max="12826" width="9.109375" style="37"/>
    <col min="12827" max="12829" width="9.33203125" style="37" bestFit="1" customWidth="1"/>
    <col min="12830" max="12830" width="10.6640625" style="37" bestFit="1" customWidth="1"/>
    <col min="12831" max="12833" width="9.33203125" style="37" bestFit="1" customWidth="1"/>
    <col min="12834" max="12841" width="9.109375" style="37"/>
    <col min="12842" max="12842" width="8.33203125" style="37" customWidth="1"/>
    <col min="12843" max="12843" width="2.6640625" style="37" customWidth="1"/>
    <col min="12844" max="12844" width="9" style="37" customWidth="1"/>
    <col min="12845" max="12845" width="14.109375" style="37" customWidth="1"/>
    <col min="12846" max="12846" width="8.88671875" style="37" customWidth="1"/>
    <col min="12847" max="12847" width="2.33203125" style="37" customWidth="1"/>
    <col min="12848" max="12848" width="10.44140625" style="37" customWidth="1"/>
    <col min="12849" max="12849" width="14.109375" style="37" customWidth="1"/>
    <col min="12850" max="13058" width="9.109375" style="37"/>
    <col min="13059" max="13059" width="14.44140625" style="37" customWidth="1"/>
    <col min="13060" max="13082" width="9.109375" style="37"/>
    <col min="13083" max="13085" width="9.33203125" style="37" bestFit="1" customWidth="1"/>
    <col min="13086" max="13086" width="10.6640625" style="37" bestFit="1" customWidth="1"/>
    <col min="13087" max="13089" width="9.33203125" style="37" bestFit="1" customWidth="1"/>
    <col min="13090" max="13097" width="9.109375" style="37"/>
    <col min="13098" max="13098" width="8.33203125" style="37" customWidth="1"/>
    <col min="13099" max="13099" width="2.6640625" style="37" customWidth="1"/>
    <col min="13100" max="13100" width="9" style="37" customWidth="1"/>
    <col min="13101" max="13101" width="14.109375" style="37" customWidth="1"/>
    <col min="13102" max="13102" width="8.88671875" style="37" customWidth="1"/>
    <col min="13103" max="13103" width="2.33203125" style="37" customWidth="1"/>
    <col min="13104" max="13104" width="10.44140625" style="37" customWidth="1"/>
    <col min="13105" max="13105" width="14.109375" style="37" customWidth="1"/>
    <col min="13106" max="13314" width="9.109375" style="37"/>
    <col min="13315" max="13315" width="14.44140625" style="37" customWidth="1"/>
    <col min="13316" max="13338" width="9.109375" style="37"/>
    <col min="13339" max="13341" width="9.33203125" style="37" bestFit="1" customWidth="1"/>
    <col min="13342" max="13342" width="10.6640625" style="37" bestFit="1" customWidth="1"/>
    <col min="13343" max="13345" width="9.33203125" style="37" bestFit="1" customWidth="1"/>
    <col min="13346" max="13353" width="9.109375" style="37"/>
    <col min="13354" max="13354" width="8.33203125" style="37" customWidth="1"/>
    <col min="13355" max="13355" width="2.6640625" style="37" customWidth="1"/>
    <col min="13356" max="13356" width="9" style="37" customWidth="1"/>
    <col min="13357" max="13357" width="14.109375" style="37" customWidth="1"/>
    <col min="13358" max="13358" width="8.88671875" style="37" customWidth="1"/>
    <col min="13359" max="13359" width="2.33203125" style="37" customWidth="1"/>
    <col min="13360" max="13360" width="10.44140625" style="37" customWidth="1"/>
    <col min="13361" max="13361" width="14.109375" style="37" customWidth="1"/>
    <col min="13362" max="13570" width="9.109375" style="37"/>
    <col min="13571" max="13571" width="14.44140625" style="37" customWidth="1"/>
    <col min="13572" max="13594" width="9.109375" style="37"/>
    <col min="13595" max="13597" width="9.33203125" style="37" bestFit="1" customWidth="1"/>
    <col min="13598" max="13598" width="10.6640625" style="37" bestFit="1" customWidth="1"/>
    <col min="13599" max="13601" width="9.33203125" style="37" bestFit="1" customWidth="1"/>
    <col min="13602" max="13609" width="9.109375" style="37"/>
    <col min="13610" max="13610" width="8.33203125" style="37" customWidth="1"/>
    <col min="13611" max="13611" width="2.6640625" style="37" customWidth="1"/>
    <col min="13612" max="13612" width="9" style="37" customWidth="1"/>
    <col min="13613" max="13613" width="14.109375" style="37" customWidth="1"/>
    <col min="13614" max="13614" width="8.88671875" style="37" customWidth="1"/>
    <col min="13615" max="13615" width="2.33203125" style="37" customWidth="1"/>
    <col min="13616" max="13616" width="10.44140625" style="37" customWidth="1"/>
    <col min="13617" max="13617" width="14.109375" style="37" customWidth="1"/>
    <col min="13618" max="13826" width="9.109375" style="37"/>
    <col min="13827" max="13827" width="14.44140625" style="37" customWidth="1"/>
    <col min="13828" max="13850" width="9.109375" style="37"/>
    <col min="13851" max="13853" width="9.33203125" style="37" bestFit="1" customWidth="1"/>
    <col min="13854" max="13854" width="10.6640625" style="37" bestFit="1" customWidth="1"/>
    <col min="13855" max="13857" width="9.33203125" style="37" bestFit="1" customWidth="1"/>
    <col min="13858" max="13865" width="9.109375" style="37"/>
    <col min="13866" max="13866" width="8.33203125" style="37" customWidth="1"/>
    <col min="13867" max="13867" width="2.6640625" style="37" customWidth="1"/>
    <col min="13868" max="13868" width="9" style="37" customWidth="1"/>
    <col min="13869" max="13869" width="14.109375" style="37" customWidth="1"/>
    <col min="13870" max="13870" width="8.88671875" style="37" customWidth="1"/>
    <col min="13871" max="13871" width="2.33203125" style="37" customWidth="1"/>
    <col min="13872" max="13872" width="10.44140625" style="37" customWidth="1"/>
    <col min="13873" max="13873" width="14.109375" style="37" customWidth="1"/>
    <col min="13874" max="14082" width="9.109375" style="37"/>
    <col min="14083" max="14083" width="14.44140625" style="37" customWidth="1"/>
    <col min="14084" max="14106" width="9.109375" style="37"/>
    <col min="14107" max="14109" width="9.33203125" style="37" bestFit="1" customWidth="1"/>
    <col min="14110" max="14110" width="10.6640625" style="37" bestFit="1" customWidth="1"/>
    <col min="14111" max="14113" width="9.33203125" style="37" bestFit="1" customWidth="1"/>
    <col min="14114" max="14121" width="9.109375" style="37"/>
    <col min="14122" max="14122" width="8.33203125" style="37" customWidth="1"/>
    <col min="14123" max="14123" width="2.6640625" style="37" customWidth="1"/>
    <col min="14124" max="14124" width="9" style="37" customWidth="1"/>
    <col min="14125" max="14125" width="14.109375" style="37" customWidth="1"/>
    <col min="14126" max="14126" width="8.88671875" style="37" customWidth="1"/>
    <col min="14127" max="14127" width="2.33203125" style="37" customWidth="1"/>
    <col min="14128" max="14128" width="10.44140625" style="37" customWidth="1"/>
    <col min="14129" max="14129" width="14.109375" style="37" customWidth="1"/>
    <col min="14130" max="14338" width="9.109375" style="37"/>
    <col min="14339" max="14339" width="14.44140625" style="37" customWidth="1"/>
    <col min="14340" max="14362" width="9.109375" style="37"/>
    <col min="14363" max="14365" width="9.33203125" style="37" bestFit="1" customWidth="1"/>
    <col min="14366" max="14366" width="10.6640625" style="37" bestFit="1" customWidth="1"/>
    <col min="14367" max="14369" width="9.33203125" style="37" bestFit="1" customWidth="1"/>
    <col min="14370" max="14377" width="9.109375" style="37"/>
    <col min="14378" max="14378" width="8.33203125" style="37" customWidth="1"/>
    <col min="14379" max="14379" width="2.6640625" style="37" customWidth="1"/>
    <col min="14380" max="14380" width="9" style="37" customWidth="1"/>
    <col min="14381" max="14381" width="14.109375" style="37" customWidth="1"/>
    <col min="14382" max="14382" width="8.88671875" style="37" customWidth="1"/>
    <col min="14383" max="14383" width="2.33203125" style="37" customWidth="1"/>
    <col min="14384" max="14384" width="10.44140625" style="37" customWidth="1"/>
    <col min="14385" max="14385" width="14.109375" style="37" customWidth="1"/>
    <col min="14386" max="14594" width="9.109375" style="37"/>
    <col min="14595" max="14595" width="14.44140625" style="37" customWidth="1"/>
    <col min="14596" max="14618" width="9.109375" style="37"/>
    <col min="14619" max="14621" width="9.33203125" style="37" bestFit="1" customWidth="1"/>
    <col min="14622" max="14622" width="10.6640625" style="37" bestFit="1" customWidth="1"/>
    <col min="14623" max="14625" width="9.33203125" style="37" bestFit="1" customWidth="1"/>
    <col min="14626" max="14633" width="9.109375" style="37"/>
    <col min="14634" max="14634" width="8.33203125" style="37" customWidth="1"/>
    <col min="14635" max="14635" width="2.6640625" style="37" customWidth="1"/>
    <col min="14636" max="14636" width="9" style="37" customWidth="1"/>
    <col min="14637" max="14637" width="14.109375" style="37" customWidth="1"/>
    <col min="14638" max="14638" width="8.88671875" style="37" customWidth="1"/>
    <col min="14639" max="14639" width="2.33203125" style="37" customWidth="1"/>
    <col min="14640" max="14640" width="10.44140625" style="37" customWidth="1"/>
    <col min="14641" max="14641" width="14.109375" style="37" customWidth="1"/>
    <col min="14642" max="14850" width="9.109375" style="37"/>
    <col min="14851" max="14851" width="14.44140625" style="37" customWidth="1"/>
    <col min="14852" max="14874" width="9.109375" style="37"/>
    <col min="14875" max="14877" width="9.33203125" style="37" bestFit="1" customWidth="1"/>
    <col min="14878" max="14878" width="10.6640625" style="37" bestFit="1" customWidth="1"/>
    <col min="14879" max="14881" width="9.33203125" style="37" bestFit="1" customWidth="1"/>
    <col min="14882" max="14889" width="9.109375" style="37"/>
    <col min="14890" max="14890" width="8.33203125" style="37" customWidth="1"/>
    <col min="14891" max="14891" width="2.6640625" style="37" customWidth="1"/>
    <col min="14892" max="14892" width="9" style="37" customWidth="1"/>
    <col min="14893" max="14893" width="14.109375" style="37" customWidth="1"/>
    <col min="14894" max="14894" width="8.88671875" style="37" customWidth="1"/>
    <col min="14895" max="14895" width="2.33203125" style="37" customWidth="1"/>
    <col min="14896" max="14896" width="10.44140625" style="37" customWidth="1"/>
    <col min="14897" max="14897" width="14.109375" style="37" customWidth="1"/>
    <col min="14898" max="15106" width="9.109375" style="37"/>
    <col min="15107" max="15107" width="14.44140625" style="37" customWidth="1"/>
    <col min="15108" max="15130" width="9.109375" style="37"/>
    <col min="15131" max="15133" width="9.33203125" style="37" bestFit="1" customWidth="1"/>
    <col min="15134" max="15134" width="10.6640625" style="37" bestFit="1" customWidth="1"/>
    <col min="15135" max="15137" width="9.33203125" style="37" bestFit="1" customWidth="1"/>
    <col min="15138" max="15145" width="9.109375" style="37"/>
    <col min="15146" max="15146" width="8.33203125" style="37" customWidth="1"/>
    <col min="15147" max="15147" width="2.6640625" style="37" customWidth="1"/>
    <col min="15148" max="15148" width="9" style="37" customWidth="1"/>
    <col min="15149" max="15149" width="14.109375" style="37" customWidth="1"/>
    <col min="15150" max="15150" width="8.88671875" style="37" customWidth="1"/>
    <col min="15151" max="15151" width="2.33203125" style="37" customWidth="1"/>
    <col min="15152" max="15152" width="10.44140625" style="37" customWidth="1"/>
    <col min="15153" max="15153" width="14.109375" style="37" customWidth="1"/>
    <col min="15154" max="15362" width="9.109375" style="37"/>
    <col min="15363" max="15363" width="14.44140625" style="37" customWidth="1"/>
    <col min="15364" max="15386" width="9.109375" style="37"/>
    <col min="15387" max="15389" width="9.33203125" style="37" bestFit="1" customWidth="1"/>
    <col min="15390" max="15390" width="10.6640625" style="37" bestFit="1" customWidth="1"/>
    <col min="15391" max="15393" width="9.33203125" style="37" bestFit="1" customWidth="1"/>
    <col min="15394" max="15401" width="9.109375" style="37"/>
    <col min="15402" max="15402" width="8.33203125" style="37" customWidth="1"/>
    <col min="15403" max="15403" width="2.6640625" style="37" customWidth="1"/>
    <col min="15404" max="15404" width="9" style="37" customWidth="1"/>
    <col min="15405" max="15405" width="14.109375" style="37" customWidth="1"/>
    <col min="15406" max="15406" width="8.88671875" style="37" customWidth="1"/>
    <col min="15407" max="15407" width="2.33203125" style="37" customWidth="1"/>
    <col min="15408" max="15408" width="10.44140625" style="37" customWidth="1"/>
    <col min="15409" max="15409" width="14.109375" style="37" customWidth="1"/>
    <col min="15410" max="15618" width="9.109375" style="37"/>
    <col min="15619" max="15619" width="14.44140625" style="37" customWidth="1"/>
    <col min="15620" max="15642" width="9.109375" style="37"/>
    <col min="15643" max="15645" width="9.33203125" style="37" bestFit="1" customWidth="1"/>
    <col min="15646" max="15646" width="10.6640625" style="37" bestFit="1" customWidth="1"/>
    <col min="15647" max="15649" width="9.33203125" style="37" bestFit="1" customWidth="1"/>
    <col min="15650" max="15657" width="9.109375" style="37"/>
    <col min="15658" max="15658" width="8.33203125" style="37" customWidth="1"/>
    <col min="15659" max="15659" width="2.6640625" style="37" customWidth="1"/>
    <col min="15660" max="15660" width="9" style="37" customWidth="1"/>
    <col min="15661" max="15661" width="14.109375" style="37" customWidth="1"/>
    <col min="15662" max="15662" width="8.88671875" style="37" customWidth="1"/>
    <col min="15663" max="15663" width="2.33203125" style="37" customWidth="1"/>
    <col min="15664" max="15664" width="10.44140625" style="37" customWidth="1"/>
    <col min="15665" max="15665" width="14.109375" style="37" customWidth="1"/>
    <col min="15666" max="15874" width="9.109375" style="37"/>
    <col min="15875" max="15875" width="14.44140625" style="37" customWidth="1"/>
    <col min="15876" max="15898" width="9.109375" style="37"/>
    <col min="15899" max="15901" width="9.33203125" style="37" bestFit="1" customWidth="1"/>
    <col min="15902" max="15902" width="10.6640625" style="37" bestFit="1" customWidth="1"/>
    <col min="15903" max="15905" width="9.33203125" style="37" bestFit="1" customWidth="1"/>
    <col min="15906" max="15913" width="9.109375" style="37"/>
    <col min="15914" max="15914" width="8.33203125" style="37" customWidth="1"/>
    <col min="15915" max="15915" width="2.6640625" style="37" customWidth="1"/>
    <col min="15916" max="15916" width="9" style="37" customWidth="1"/>
    <col min="15917" max="15917" width="14.109375" style="37" customWidth="1"/>
    <col min="15918" max="15918" width="8.88671875" style="37" customWidth="1"/>
    <col min="15919" max="15919" width="2.33203125" style="37" customWidth="1"/>
    <col min="15920" max="15920" width="10.44140625" style="37" customWidth="1"/>
    <col min="15921" max="15921" width="14.109375" style="37" customWidth="1"/>
    <col min="15922" max="16130" width="9.109375" style="37"/>
    <col min="16131" max="16131" width="14.44140625" style="37" customWidth="1"/>
    <col min="16132" max="16154" width="9.109375" style="37"/>
    <col min="16155" max="16157" width="9.33203125" style="37" bestFit="1" customWidth="1"/>
    <col min="16158" max="16158" width="10.6640625" style="37" bestFit="1" customWidth="1"/>
    <col min="16159" max="16161" width="9.33203125" style="37" bestFit="1" customWidth="1"/>
    <col min="16162" max="16169" width="9.109375" style="37"/>
    <col min="16170" max="16170" width="8.33203125" style="37" customWidth="1"/>
    <col min="16171" max="16171" width="2.6640625" style="37" customWidth="1"/>
    <col min="16172" max="16172" width="9" style="37" customWidth="1"/>
    <col min="16173" max="16173" width="14.109375" style="37" customWidth="1"/>
    <col min="16174" max="16174" width="8.88671875" style="37" customWidth="1"/>
    <col min="16175" max="16175" width="2.33203125" style="37" customWidth="1"/>
    <col min="16176" max="16176" width="10.44140625" style="37" customWidth="1"/>
    <col min="16177" max="16177" width="14.109375" style="37" customWidth="1"/>
    <col min="16178" max="16384" width="9.109375" style="37"/>
  </cols>
  <sheetData>
    <row r="1" spans="1:49" x14ac:dyDescent="0.3">
      <c r="A1" s="36" t="s">
        <v>11</v>
      </c>
      <c r="D1" s="36" t="s">
        <v>12</v>
      </c>
      <c r="E1" s="36"/>
      <c r="O1" s="36" t="s">
        <v>13</v>
      </c>
      <c r="Z1" s="36" t="s">
        <v>14</v>
      </c>
      <c r="AI1" s="36" t="s">
        <v>15</v>
      </c>
      <c r="AP1" s="36" t="s">
        <v>16</v>
      </c>
    </row>
    <row r="3" spans="1:49" x14ac:dyDescent="0.3">
      <c r="A3" s="38" t="s">
        <v>17</v>
      </c>
      <c r="B3" s="38" t="s">
        <v>18</v>
      </c>
      <c r="D3" s="64" t="s">
        <v>19</v>
      </c>
      <c r="E3" s="64" t="s">
        <v>20</v>
      </c>
      <c r="F3" s="64" t="s">
        <v>19</v>
      </c>
      <c r="G3" s="64" t="s">
        <v>20</v>
      </c>
      <c r="H3" s="64" t="s">
        <v>19</v>
      </c>
      <c r="I3" s="64" t="s">
        <v>20</v>
      </c>
      <c r="J3" s="64" t="s">
        <v>19</v>
      </c>
      <c r="K3" s="64" t="s">
        <v>20</v>
      </c>
      <c r="L3" s="64" t="s">
        <v>19</v>
      </c>
      <c r="M3" s="64" t="s">
        <v>20</v>
      </c>
      <c r="N3" s="66"/>
      <c r="O3" s="65" t="s">
        <v>19</v>
      </c>
      <c r="P3" s="65" t="s">
        <v>21</v>
      </c>
      <c r="Q3" s="65" t="s">
        <v>19</v>
      </c>
      <c r="R3" s="65" t="s">
        <v>21</v>
      </c>
      <c r="S3" s="65" t="s">
        <v>19</v>
      </c>
      <c r="T3" s="65" t="s">
        <v>21</v>
      </c>
      <c r="U3" s="65" t="s">
        <v>19</v>
      </c>
      <c r="V3" s="65" t="s">
        <v>21</v>
      </c>
      <c r="W3" s="65" t="s">
        <v>19</v>
      </c>
      <c r="X3" s="65" t="s">
        <v>21</v>
      </c>
      <c r="Z3" s="68" t="s">
        <v>22</v>
      </c>
      <c r="AA3" s="67" t="s">
        <v>23</v>
      </c>
      <c r="AB3" s="68" t="s">
        <v>22</v>
      </c>
      <c r="AC3" s="67" t="s">
        <v>23</v>
      </c>
      <c r="AD3" s="68" t="s">
        <v>22</v>
      </c>
      <c r="AE3" s="67" t="s">
        <v>23</v>
      </c>
      <c r="AF3" s="68" t="s">
        <v>22</v>
      </c>
      <c r="AG3" s="67" t="s">
        <v>23</v>
      </c>
      <c r="AI3" s="66" t="s">
        <v>24</v>
      </c>
      <c r="AJ3" s="66" t="s">
        <v>25</v>
      </c>
      <c r="AK3" s="66" t="s">
        <v>24</v>
      </c>
      <c r="AL3" s="66" t="s">
        <v>25</v>
      </c>
      <c r="AM3" s="66" t="s">
        <v>24</v>
      </c>
      <c r="AN3" s="66" t="s">
        <v>25</v>
      </c>
      <c r="AP3" s="66" t="s">
        <v>26</v>
      </c>
      <c r="AQ3" s="66"/>
      <c r="AR3" s="66"/>
      <c r="AS3" s="66" t="s">
        <v>27</v>
      </c>
      <c r="AT3" s="66" t="s">
        <v>26</v>
      </c>
      <c r="AU3" s="66"/>
      <c r="AV3" s="66"/>
      <c r="AW3" s="66" t="s">
        <v>27</v>
      </c>
    </row>
    <row r="4" spans="1:49" x14ac:dyDescent="0.3">
      <c r="A4" s="38" t="s">
        <v>28</v>
      </c>
      <c r="B4" s="38" t="s">
        <v>29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6"/>
      <c r="O4" s="65"/>
      <c r="P4" s="65"/>
      <c r="Q4" s="65"/>
      <c r="R4" s="65"/>
      <c r="S4" s="65"/>
      <c r="T4" s="65"/>
      <c r="U4" s="65"/>
      <c r="V4" s="65"/>
      <c r="W4" s="65"/>
      <c r="X4" s="65"/>
      <c r="Z4" s="68"/>
      <c r="AA4" s="67"/>
      <c r="AB4" s="68"/>
      <c r="AC4" s="67"/>
      <c r="AD4" s="68"/>
      <c r="AE4" s="67"/>
      <c r="AF4" s="68"/>
      <c r="AG4" s="67"/>
      <c r="AI4" s="66"/>
      <c r="AJ4" s="66"/>
      <c r="AK4" s="66"/>
      <c r="AL4" s="66"/>
      <c r="AM4" s="66"/>
      <c r="AN4" s="66"/>
      <c r="AP4" s="66"/>
      <c r="AQ4" s="66"/>
      <c r="AR4" s="66"/>
      <c r="AS4" s="66"/>
      <c r="AT4" s="66"/>
      <c r="AU4" s="66"/>
      <c r="AV4" s="66"/>
      <c r="AW4" s="66"/>
    </row>
    <row r="5" spans="1:49" x14ac:dyDescent="0.3">
      <c r="A5" s="39">
        <v>2</v>
      </c>
      <c r="B5" s="40">
        <f>-LN(-LN((A5-1)/A5))</f>
        <v>0.36651292058166435</v>
      </c>
      <c r="D5" s="39">
        <v>10</v>
      </c>
      <c r="E5" s="41">
        <v>0.49519999999999997</v>
      </c>
      <c r="F5" s="39">
        <v>31</v>
      </c>
      <c r="G5" s="41">
        <v>0.53710000000000002</v>
      </c>
      <c r="H5" s="39">
        <v>52</v>
      </c>
      <c r="I5" s="41">
        <v>0.54930000000000001</v>
      </c>
      <c r="J5" s="39">
        <v>73</v>
      </c>
      <c r="K5" s="41">
        <v>0.55549999999999999</v>
      </c>
      <c r="L5" s="39">
        <v>94</v>
      </c>
      <c r="M5" s="41">
        <v>0.55920000000000003</v>
      </c>
      <c r="O5" s="39">
        <v>10</v>
      </c>
      <c r="P5" s="41">
        <v>0.9496</v>
      </c>
      <c r="Q5" s="39">
        <v>31</v>
      </c>
      <c r="R5" s="41">
        <v>1.1158999999999999</v>
      </c>
      <c r="S5" s="39">
        <v>52</v>
      </c>
      <c r="T5" s="41">
        <v>1.1637999999999999</v>
      </c>
      <c r="U5" s="39">
        <v>73</v>
      </c>
      <c r="V5" s="41">
        <v>1.1880999999999999</v>
      </c>
      <c r="W5" s="39">
        <v>94</v>
      </c>
      <c r="X5" s="41">
        <v>1.2032</v>
      </c>
      <c r="Z5" s="42">
        <v>1</v>
      </c>
      <c r="AA5" s="42">
        <v>-1.86</v>
      </c>
      <c r="AB5" s="42">
        <v>1.05</v>
      </c>
      <c r="AC5" s="42">
        <v>-1.1499999999999999</v>
      </c>
      <c r="AD5" s="42">
        <v>1.2</v>
      </c>
      <c r="AE5" s="42">
        <v>-0.85</v>
      </c>
      <c r="AF5" s="42">
        <v>1.5</v>
      </c>
      <c r="AG5" s="42">
        <v>-0.54</v>
      </c>
      <c r="AP5" s="43">
        <v>0</v>
      </c>
      <c r="AQ5" s="43"/>
      <c r="AR5" s="43">
        <v>40</v>
      </c>
      <c r="AT5" s="43">
        <v>1330</v>
      </c>
      <c r="AU5" s="43"/>
      <c r="AV5" s="43">
        <v>1420</v>
      </c>
    </row>
    <row r="6" spans="1:49" x14ac:dyDescent="0.3">
      <c r="A6" s="39">
        <v>5</v>
      </c>
      <c r="B6" s="40">
        <f t="shared" ref="B6:B19" si="0">-LN(-LN((A6-1)/A6))</f>
        <v>1.4999399867595158</v>
      </c>
      <c r="D6" s="39">
        <v>11</v>
      </c>
      <c r="E6" s="41">
        <v>0.49959999999999999</v>
      </c>
      <c r="F6" s="39">
        <v>32</v>
      </c>
      <c r="G6" s="41">
        <v>0.53800000000000003</v>
      </c>
      <c r="H6" s="39">
        <v>53</v>
      </c>
      <c r="I6" s="41">
        <v>0.54969999999999997</v>
      </c>
      <c r="J6" s="39">
        <v>74</v>
      </c>
      <c r="K6" s="41">
        <v>0.55569999999999997</v>
      </c>
      <c r="L6" s="39">
        <v>95</v>
      </c>
      <c r="M6" s="41">
        <v>0.55930000000000002</v>
      </c>
      <c r="O6" s="39">
        <v>11</v>
      </c>
      <c r="P6" s="41">
        <v>0.96760000000000002</v>
      </c>
      <c r="Q6" s="39">
        <v>32</v>
      </c>
      <c r="R6" s="41">
        <v>1.1193</v>
      </c>
      <c r="S6" s="39">
        <v>53</v>
      </c>
      <c r="T6" s="41">
        <v>1.1657999999999999</v>
      </c>
      <c r="U6" s="39">
        <v>74</v>
      </c>
      <c r="V6" s="41">
        <v>1.1890000000000001</v>
      </c>
      <c r="W6" s="39">
        <v>95</v>
      </c>
      <c r="X6" s="41">
        <v>1.2038</v>
      </c>
      <c r="Z6" s="42">
        <v>1.01</v>
      </c>
      <c r="AA6" s="42">
        <v>-1.35</v>
      </c>
      <c r="AB6" s="42">
        <v>1.06</v>
      </c>
      <c r="AC6" s="42">
        <v>-1.1200000000000001</v>
      </c>
      <c r="AD6" s="42">
        <v>1.25</v>
      </c>
      <c r="AE6" s="42">
        <v>-0.79</v>
      </c>
      <c r="AF6" s="42">
        <v>1.6</v>
      </c>
      <c r="AG6" s="42">
        <v>-0.46</v>
      </c>
      <c r="AP6" s="43">
        <f>AR5</f>
        <v>40</v>
      </c>
      <c r="AQ6" s="43"/>
      <c r="AR6" s="43">
        <v>115</v>
      </c>
      <c r="AT6" s="43">
        <f>AV5</f>
        <v>1420</v>
      </c>
      <c r="AU6" s="43"/>
      <c r="AV6" s="43">
        <v>1510</v>
      </c>
    </row>
    <row r="7" spans="1:49" x14ac:dyDescent="0.3">
      <c r="A7" s="39">
        <v>10</v>
      </c>
      <c r="B7" s="40">
        <f t="shared" si="0"/>
        <v>2.2503673273124454</v>
      </c>
      <c r="C7" s="37">
        <f>(A8-A7)</f>
        <v>10</v>
      </c>
      <c r="D7" s="39">
        <v>12</v>
      </c>
      <c r="E7" s="41">
        <v>0.50349999999999995</v>
      </c>
      <c r="F7" s="39">
        <v>33</v>
      </c>
      <c r="G7" s="41">
        <v>0.53879999999999995</v>
      </c>
      <c r="H7" s="39">
        <v>54</v>
      </c>
      <c r="I7" s="41">
        <v>0.55010000000000003</v>
      </c>
      <c r="J7" s="39">
        <v>75</v>
      </c>
      <c r="K7" s="41">
        <v>0.55589999999999995</v>
      </c>
      <c r="L7" s="39">
        <v>96</v>
      </c>
      <c r="M7" s="41">
        <v>0.5595</v>
      </c>
      <c r="O7" s="39">
        <v>12</v>
      </c>
      <c r="P7" s="41">
        <v>0.98329999999999995</v>
      </c>
      <c r="Q7" s="39">
        <v>33</v>
      </c>
      <c r="R7" s="41">
        <v>1.1226</v>
      </c>
      <c r="S7" s="39">
        <v>54</v>
      </c>
      <c r="T7" s="41">
        <v>1.1667000000000001</v>
      </c>
      <c r="U7" s="39">
        <v>75</v>
      </c>
      <c r="V7" s="41">
        <v>1.1898</v>
      </c>
      <c r="W7" s="39">
        <v>96</v>
      </c>
      <c r="X7" s="41">
        <v>1.2043999999999999</v>
      </c>
      <c r="Z7" s="42">
        <v>1.02</v>
      </c>
      <c r="AA7" s="42">
        <v>-1.28</v>
      </c>
      <c r="AB7" s="42">
        <v>1.08</v>
      </c>
      <c r="AC7" s="42">
        <v>-1.07</v>
      </c>
      <c r="AD7" s="42">
        <v>1.3</v>
      </c>
      <c r="AE7" s="42">
        <v>-0.73</v>
      </c>
      <c r="AF7" s="42">
        <v>1.7</v>
      </c>
      <c r="AG7" s="42">
        <v>-0.4</v>
      </c>
      <c r="AP7" s="43">
        <f t="shared" ref="AP7:AP18" si="1">AR6</f>
        <v>115</v>
      </c>
      <c r="AQ7" s="43"/>
      <c r="AR7" s="43">
        <v>190</v>
      </c>
      <c r="AT7" s="43">
        <f t="shared" ref="AT7:AT20" si="2">AV6</f>
        <v>1510</v>
      </c>
      <c r="AU7" s="43"/>
      <c r="AV7" s="43">
        <v>1595</v>
      </c>
    </row>
    <row r="8" spans="1:49" x14ac:dyDescent="0.3">
      <c r="A8" s="39">
        <v>20</v>
      </c>
      <c r="B8" s="40">
        <f t="shared" si="0"/>
        <v>2.9701952490421637</v>
      </c>
      <c r="C8" s="37">
        <f>15-C7</f>
        <v>5</v>
      </c>
      <c r="D8" s="39">
        <v>13</v>
      </c>
      <c r="E8" s="41">
        <v>0.50700000000000001</v>
      </c>
      <c r="F8" s="39">
        <v>34</v>
      </c>
      <c r="G8" s="41">
        <v>0.53959999999999997</v>
      </c>
      <c r="H8" s="39">
        <v>55</v>
      </c>
      <c r="I8" s="41">
        <v>0.5504</v>
      </c>
      <c r="J8" s="39">
        <v>76</v>
      </c>
      <c r="K8" s="41">
        <v>0.55610000000000004</v>
      </c>
      <c r="L8" s="39">
        <v>97</v>
      </c>
      <c r="M8" s="41">
        <v>0.55959999999999999</v>
      </c>
      <c r="O8" s="39">
        <v>13</v>
      </c>
      <c r="P8" s="41">
        <v>0.99709999999999999</v>
      </c>
      <c r="Q8" s="39">
        <v>34</v>
      </c>
      <c r="R8" s="41">
        <v>1.1254999999999999</v>
      </c>
      <c r="S8" s="39">
        <v>55</v>
      </c>
      <c r="T8" s="41">
        <v>1.1680999999999999</v>
      </c>
      <c r="U8" s="39">
        <v>76</v>
      </c>
      <c r="V8" s="41">
        <v>1.1906000000000001</v>
      </c>
      <c r="W8" s="39">
        <v>97</v>
      </c>
      <c r="X8" s="41">
        <v>2.2048999999999999</v>
      </c>
      <c r="Z8" s="42">
        <v>1.03</v>
      </c>
      <c r="AA8" s="42">
        <v>-1.23</v>
      </c>
      <c r="AB8" s="42">
        <v>1.1000000000000001</v>
      </c>
      <c r="AC8" s="42">
        <v>-1.02</v>
      </c>
      <c r="AD8" s="42">
        <v>1.35</v>
      </c>
      <c r="AE8" s="42">
        <v>-0.68</v>
      </c>
      <c r="AF8" s="42">
        <v>1.8</v>
      </c>
      <c r="AG8" s="42">
        <v>-0.33</v>
      </c>
      <c r="AP8" s="43">
        <f t="shared" si="1"/>
        <v>190</v>
      </c>
      <c r="AQ8" s="43"/>
      <c r="AR8" s="43">
        <v>270</v>
      </c>
      <c r="AT8" s="43">
        <f t="shared" si="2"/>
        <v>1595</v>
      </c>
      <c r="AU8" s="43"/>
      <c r="AV8" s="43">
        <v>1680</v>
      </c>
    </row>
    <row r="9" spans="1:49" x14ac:dyDescent="0.3">
      <c r="A9" s="39">
        <v>50</v>
      </c>
      <c r="B9" s="40">
        <f t="shared" si="0"/>
        <v>3.9019386579358333</v>
      </c>
      <c r="C9" s="37">
        <f>A8-15</f>
        <v>5</v>
      </c>
      <c r="D9" s="39">
        <v>14</v>
      </c>
      <c r="E9" s="41">
        <v>0.51</v>
      </c>
      <c r="F9" s="39">
        <v>35</v>
      </c>
      <c r="G9" s="41">
        <v>0.54020000000000001</v>
      </c>
      <c r="H9" s="39">
        <v>56</v>
      </c>
      <c r="I9" s="41">
        <v>0.55079999999999996</v>
      </c>
      <c r="J9" s="39">
        <v>77</v>
      </c>
      <c r="K9" s="41">
        <v>0.55630000000000002</v>
      </c>
      <c r="L9" s="39">
        <v>98</v>
      </c>
      <c r="M9" s="41">
        <v>0.55979999999999996</v>
      </c>
      <c r="O9" s="39">
        <v>14</v>
      </c>
      <c r="P9" s="41">
        <v>1.0095000000000001</v>
      </c>
      <c r="Q9" s="39">
        <v>35</v>
      </c>
      <c r="R9" s="41">
        <v>1.1286</v>
      </c>
      <c r="S9" s="39">
        <v>56</v>
      </c>
      <c r="T9" s="41">
        <v>1.196</v>
      </c>
      <c r="U9" s="39">
        <v>77</v>
      </c>
      <c r="V9" s="41">
        <v>1.1915</v>
      </c>
      <c r="W9" s="39">
        <v>98</v>
      </c>
      <c r="X9" s="41">
        <v>1.2055</v>
      </c>
      <c r="Z9" s="42">
        <v>1.04</v>
      </c>
      <c r="AA9" s="42">
        <v>-1.19</v>
      </c>
      <c r="AB9" s="42">
        <v>1.1499999999999999</v>
      </c>
      <c r="AC9" s="42">
        <v>-0.93</v>
      </c>
      <c r="AD9" s="42">
        <v>1.4</v>
      </c>
      <c r="AE9" s="42">
        <v>-0.63</v>
      </c>
      <c r="AF9" s="42">
        <v>1.9</v>
      </c>
      <c r="AG9" s="42">
        <v>-0.28000000000000003</v>
      </c>
      <c r="AP9" s="43">
        <f t="shared" si="1"/>
        <v>270</v>
      </c>
      <c r="AQ9" s="43"/>
      <c r="AR9" s="43">
        <v>360</v>
      </c>
      <c r="AT9" s="43">
        <f t="shared" si="2"/>
        <v>1680</v>
      </c>
      <c r="AU9" s="43"/>
      <c r="AV9" s="43">
        <v>1770</v>
      </c>
    </row>
    <row r="10" spans="1:49" x14ac:dyDescent="0.3">
      <c r="A10" s="39">
        <v>100</v>
      </c>
      <c r="B10" s="40">
        <f t="shared" si="0"/>
        <v>4.6001492267765789</v>
      </c>
      <c r="C10" s="44">
        <f>(B8-B7)</f>
        <v>0.71982792172971832</v>
      </c>
      <c r="D10" s="39">
        <v>15</v>
      </c>
      <c r="E10" s="41">
        <v>0.51280000000000003</v>
      </c>
      <c r="F10" s="39">
        <v>36</v>
      </c>
      <c r="G10" s="41">
        <v>0.54100000000000004</v>
      </c>
      <c r="H10" s="39">
        <v>57</v>
      </c>
      <c r="I10" s="41">
        <v>0.55110000000000003</v>
      </c>
      <c r="J10" s="39">
        <v>78</v>
      </c>
      <c r="K10" s="41">
        <v>0.55649999999999999</v>
      </c>
      <c r="L10" s="39">
        <v>99</v>
      </c>
      <c r="M10" s="41">
        <v>0.55989999999999995</v>
      </c>
      <c r="O10" s="39">
        <v>15</v>
      </c>
      <c r="P10" s="41">
        <v>1.0206</v>
      </c>
      <c r="Q10" s="39">
        <v>36</v>
      </c>
      <c r="R10" s="41">
        <v>1.1313</v>
      </c>
      <c r="S10" s="39">
        <v>57</v>
      </c>
      <c r="T10" s="41">
        <v>1.1708000000000001</v>
      </c>
      <c r="U10" s="39">
        <v>78</v>
      </c>
      <c r="V10" s="41">
        <v>1.1922999999999999</v>
      </c>
      <c r="W10" s="39">
        <v>99</v>
      </c>
      <c r="X10" s="41">
        <v>1.206</v>
      </c>
      <c r="AA10" s="42"/>
      <c r="AB10" s="42"/>
      <c r="AC10" s="42"/>
      <c r="AD10" s="42"/>
      <c r="AE10" s="42"/>
      <c r="AF10" s="42"/>
      <c r="AG10" s="42"/>
      <c r="AP10" s="43">
        <f t="shared" si="1"/>
        <v>360</v>
      </c>
      <c r="AQ10" s="43"/>
      <c r="AR10" s="43">
        <v>450</v>
      </c>
      <c r="AT10" s="43">
        <f t="shared" si="2"/>
        <v>1770</v>
      </c>
      <c r="AU10" s="43"/>
      <c r="AV10" s="43">
        <v>1860</v>
      </c>
    </row>
    <row r="11" spans="1:49" x14ac:dyDescent="0.3">
      <c r="A11" s="39">
        <v>200</v>
      </c>
      <c r="B11" s="40">
        <f t="shared" si="0"/>
        <v>5.2958121425350253</v>
      </c>
      <c r="C11" s="37">
        <f>C10/C7</f>
        <v>7.1982792172971835E-2</v>
      </c>
      <c r="D11" s="39">
        <v>16</v>
      </c>
      <c r="E11" s="41">
        <v>0.51570000000000005</v>
      </c>
      <c r="F11" s="39">
        <v>37</v>
      </c>
      <c r="G11" s="41">
        <v>0.54179999999999995</v>
      </c>
      <c r="H11" s="39">
        <v>58</v>
      </c>
      <c r="I11" s="41">
        <v>0.55149999999999999</v>
      </c>
      <c r="J11" s="39">
        <v>79</v>
      </c>
      <c r="K11" s="41">
        <v>0.55669999999999997</v>
      </c>
      <c r="L11" s="39">
        <v>100</v>
      </c>
      <c r="M11" s="41">
        <v>0.56000000000000005</v>
      </c>
      <c r="O11" s="39">
        <v>16</v>
      </c>
      <c r="P11" s="41">
        <v>1.0316000000000001</v>
      </c>
      <c r="Q11" s="39">
        <v>37</v>
      </c>
      <c r="R11" s="41">
        <v>1.1338999999999999</v>
      </c>
      <c r="S11" s="39">
        <v>58</v>
      </c>
      <c r="T11" s="41">
        <v>1.1720999999999999</v>
      </c>
      <c r="U11" s="39">
        <v>79</v>
      </c>
      <c r="V11" s="41">
        <v>1.1930000000000001</v>
      </c>
      <c r="W11" s="39">
        <v>100</v>
      </c>
      <c r="X11" s="41">
        <v>1.2064999999999999</v>
      </c>
      <c r="Z11" s="42">
        <v>2</v>
      </c>
      <c r="AA11" s="42">
        <v>-0.22</v>
      </c>
      <c r="AB11" s="42">
        <v>3</v>
      </c>
      <c r="AC11" s="42">
        <v>0.17</v>
      </c>
      <c r="AD11" s="42">
        <v>4</v>
      </c>
      <c r="AE11" s="42">
        <v>0.44</v>
      </c>
      <c r="AF11" s="42">
        <v>6.5</v>
      </c>
      <c r="AG11" s="42">
        <v>0.88</v>
      </c>
      <c r="AP11" s="43">
        <f t="shared" si="1"/>
        <v>450</v>
      </c>
      <c r="AQ11" s="43"/>
      <c r="AR11" s="43">
        <v>540</v>
      </c>
      <c r="AT11" s="43">
        <f t="shared" si="2"/>
        <v>1860</v>
      </c>
      <c r="AU11" s="43"/>
      <c r="AV11" s="43">
        <v>1950</v>
      </c>
    </row>
    <row r="12" spans="1:49" x14ac:dyDescent="0.3">
      <c r="A12" s="39">
        <v>500</v>
      </c>
      <c r="B12" s="40">
        <f t="shared" si="0"/>
        <v>6.2136072640874609</v>
      </c>
      <c r="C12" s="44">
        <f>C11*C8</f>
        <v>0.35991396086485916</v>
      </c>
      <c r="D12" s="39">
        <v>17</v>
      </c>
      <c r="E12" s="41">
        <v>0.5181</v>
      </c>
      <c r="F12" s="39">
        <v>38</v>
      </c>
      <c r="G12" s="41">
        <v>0.54239999999999999</v>
      </c>
      <c r="H12" s="39">
        <v>59</v>
      </c>
      <c r="I12" s="41">
        <v>0.55179999999999996</v>
      </c>
      <c r="J12" s="39">
        <v>80</v>
      </c>
      <c r="K12" s="41">
        <v>0.55689999999999995</v>
      </c>
      <c r="O12" s="39">
        <v>17</v>
      </c>
      <c r="P12" s="41">
        <v>1.0410999999999999</v>
      </c>
      <c r="Q12" s="39">
        <v>38</v>
      </c>
      <c r="R12" s="41">
        <v>1.1363000000000001</v>
      </c>
      <c r="S12" s="39">
        <v>59</v>
      </c>
      <c r="T12" s="41">
        <v>1.1734</v>
      </c>
      <c r="U12" s="39">
        <v>80</v>
      </c>
      <c r="V12" s="41">
        <v>1.1938</v>
      </c>
      <c r="Z12" s="42">
        <v>2.2000000000000002</v>
      </c>
      <c r="AA12" s="42">
        <v>-0.13</v>
      </c>
      <c r="AB12" s="42">
        <v>3.2</v>
      </c>
      <c r="AC12" s="42">
        <v>0.24</v>
      </c>
      <c r="AD12" s="42">
        <v>4.5</v>
      </c>
      <c r="AE12" s="42">
        <v>0.55000000000000004</v>
      </c>
      <c r="AF12" s="42">
        <v>7</v>
      </c>
      <c r="AG12" s="42">
        <v>0.95</v>
      </c>
      <c r="AP12" s="45">
        <f t="shared" si="1"/>
        <v>540</v>
      </c>
      <c r="AQ12" s="45"/>
      <c r="AR12" s="45">
        <v>630</v>
      </c>
      <c r="AT12" s="45">
        <f t="shared" si="2"/>
        <v>1950</v>
      </c>
      <c r="AU12" s="45"/>
      <c r="AV12" s="45">
        <v>2035</v>
      </c>
    </row>
    <row r="13" spans="1:49" x14ac:dyDescent="0.3">
      <c r="A13" s="39">
        <v>1000</v>
      </c>
      <c r="B13" s="40">
        <f t="shared" si="0"/>
        <v>6.9072550705237159</v>
      </c>
      <c r="C13" s="44">
        <f>B7+C12</f>
        <v>2.6102812881773048</v>
      </c>
      <c r="D13" s="39">
        <v>18</v>
      </c>
      <c r="E13" s="41">
        <v>0.5202</v>
      </c>
      <c r="F13" s="39">
        <v>39</v>
      </c>
      <c r="G13" s="41">
        <v>0.54300000000000004</v>
      </c>
      <c r="H13" s="39">
        <v>60</v>
      </c>
      <c r="I13" s="41">
        <v>0.55210000000000004</v>
      </c>
      <c r="J13" s="39">
        <v>81</v>
      </c>
      <c r="K13" s="41">
        <v>0.55700000000000005</v>
      </c>
      <c r="O13" s="39">
        <v>18</v>
      </c>
      <c r="P13" s="41">
        <v>1.0492999999999999</v>
      </c>
      <c r="Q13" s="39">
        <v>39</v>
      </c>
      <c r="R13" s="41">
        <v>1.1388</v>
      </c>
      <c r="S13" s="39">
        <v>60</v>
      </c>
      <c r="T13" s="41">
        <v>1.1747000000000001</v>
      </c>
      <c r="U13" s="39">
        <v>81</v>
      </c>
      <c r="V13" s="41">
        <v>1.1944999999999999</v>
      </c>
      <c r="Z13" s="42">
        <v>2.4</v>
      </c>
      <c r="AA13" s="42">
        <v>-0.04</v>
      </c>
      <c r="AB13" s="42">
        <v>3.4</v>
      </c>
      <c r="AC13" s="42">
        <v>0.28999999999999998</v>
      </c>
      <c r="AD13" s="46">
        <v>5</v>
      </c>
      <c r="AE13" s="46">
        <v>0.64</v>
      </c>
      <c r="AF13" s="42">
        <v>7.5</v>
      </c>
      <c r="AG13" s="42">
        <v>1.01</v>
      </c>
      <c r="AP13" s="45">
        <f t="shared" si="1"/>
        <v>630</v>
      </c>
      <c r="AQ13" s="45"/>
      <c r="AR13" s="45">
        <v>720</v>
      </c>
      <c r="AT13" s="45">
        <f t="shared" si="2"/>
        <v>2035</v>
      </c>
      <c r="AU13" s="45"/>
      <c r="AV13" s="45">
        <v>2120</v>
      </c>
    </row>
    <row r="14" spans="1:49" x14ac:dyDescent="0.3">
      <c r="A14" s="39">
        <v>2000</v>
      </c>
      <c r="B14" s="40">
        <f t="shared" si="0"/>
        <v>7.6006524074432287</v>
      </c>
      <c r="D14" s="39">
        <v>19</v>
      </c>
      <c r="E14" s="41">
        <v>0.52200000000000002</v>
      </c>
      <c r="F14" s="39">
        <v>40</v>
      </c>
      <c r="G14" s="41">
        <v>0.54359999999999997</v>
      </c>
      <c r="H14" s="39">
        <v>61</v>
      </c>
      <c r="I14" s="41">
        <v>0.5524</v>
      </c>
      <c r="J14" s="39">
        <v>82</v>
      </c>
      <c r="K14" s="41">
        <v>0.56720000000000004</v>
      </c>
      <c r="O14" s="39">
        <v>19</v>
      </c>
      <c r="P14" s="41">
        <v>1.0565</v>
      </c>
      <c r="Q14" s="39">
        <v>40</v>
      </c>
      <c r="R14" s="41">
        <v>1.1413</v>
      </c>
      <c r="S14" s="39">
        <v>61</v>
      </c>
      <c r="T14" s="41">
        <v>1.1758999999999999</v>
      </c>
      <c r="U14" s="39">
        <v>82</v>
      </c>
      <c r="V14" s="41">
        <v>1.1953</v>
      </c>
      <c r="Z14" s="42">
        <v>2.6</v>
      </c>
      <c r="AA14" s="42">
        <v>0.04</v>
      </c>
      <c r="AB14" s="42">
        <v>3.6</v>
      </c>
      <c r="AC14" s="42">
        <v>0.34</v>
      </c>
      <c r="AD14" s="42">
        <v>5.5</v>
      </c>
      <c r="AE14" s="42">
        <v>0.73</v>
      </c>
      <c r="AF14" s="47">
        <v>8</v>
      </c>
      <c r="AG14" s="47">
        <v>1.06</v>
      </c>
      <c r="AP14" s="45">
        <f t="shared" si="1"/>
        <v>720</v>
      </c>
      <c r="AQ14" s="45"/>
      <c r="AR14" s="45">
        <v>810</v>
      </c>
      <c r="AT14" s="45">
        <f t="shared" si="2"/>
        <v>2120</v>
      </c>
      <c r="AU14" s="45"/>
      <c r="AV14" s="45">
        <v>2210</v>
      </c>
    </row>
    <row r="15" spans="1:49" x14ac:dyDescent="0.3">
      <c r="A15" s="39">
        <v>5000</v>
      </c>
      <c r="B15" s="40">
        <f t="shared" si="0"/>
        <v>8.5170931830820145</v>
      </c>
      <c r="D15" s="39">
        <v>20</v>
      </c>
      <c r="E15" s="41">
        <v>0.52359999999999995</v>
      </c>
      <c r="F15" s="39">
        <v>41</v>
      </c>
      <c r="G15" s="41">
        <v>0.54420000000000002</v>
      </c>
      <c r="H15" s="39">
        <v>62</v>
      </c>
      <c r="I15" s="41">
        <v>0.55269999999999997</v>
      </c>
      <c r="J15" s="39">
        <v>83</v>
      </c>
      <c r="K15" s="41">
        <v>0.55740000000000001</v>
      </c>
      <c r="O15" s="39">
        <v>20</v>
      </c>
      <c r="P15" s="41">
        <v>1.0628</v>
      </c>
      <c r="Q15" s="39">
        <v>41</v>
      </c>
      <c r="R15" s="41">
        <v>1.1435999999999999</v>
      </c>
      <c r="S15" s="39">
        <v>62</v>
      </c>
      <c r="T15" s="41">
        <v>1.177</v>
      </c>
      <c r="U15" s="39">
        <v>83</v>
      </c>
      <c r="V15" s="41">
        <v>1.1959</v>
      </c>
      <c r="Z15" s="42">
        <v>2.8</v>
      </c>
      <c r="AA15" s="42">
        <v>0.11</v>
      </c>
      <c r="AB15" s="42">
        <v>3.8</v>
      </c>
      <c r="AC15" s="42">
        <v>0.39</v>
      </c>
      <c r="AD15" s="48">
        <v>6</v>
      </c>
      <c r="AE15" s="48">
        <v>0.81</v>
      </c>
      <c r="AF15" s="42">
        <v>8.5</v>
      </c>
      <c r="AG15" s="42">
        <v>1.17</v>
      </c>
      <c r="AP15" s="45">
        <f t="shared" si="1"/>
        <v>810</v>
      </c>
      <c r="AQ15" s="45"/>
      <c r="AR15" s="45">
        <v>895</v>
      </c>
      <c r="AT15" s="45">
        <f t="shared" si="2"/>
        <v>2210</v>
      </c>
      <c r="AU15" s="45"/>
      <c r="AV15" s="45">
        <v>2295</v>
      </c>
    </row>
    <row r="16" spans="1:49" x14ac:dyDescent="0.3">
      <c r="A16" s="39">
        <v>10000</v>
      </c>
      <c r="B16" s="40">
        <f t="shared" si="0"/>
        <v>9.2102903698928351</v>
      </c>
      <c r="D16" s="39">
        <v>21</v>
      </c>
      <c r="E16" s="41">
        <v>0.5252</v>
      </c>
      <c r="F16" s="39">
        <v>42</v>
      </c>
      <c r="G16" s="41">
        <v>0.54479999999999995</v>
      </c>
      <c r="H16" s="39">
        <v>63</v>
      </c>
      <c r="I16" s="41">
        <v>0.55300000000000005</v>
      </c>
      <c r="J16" s="39">
        <v>84</v>
      </c>
      <c r="K16" s="41">
        <v>0.55759999999999998</v>
      </c>
      <c r="O16" s="39">
        <v>21</v>
      </c>
      <c r="P16" s="41">
        <v>1.0696000000000001</v>
      </c>
      <c r="Q16" s="39">
        <v>42</v>
      </c>
      <c r="R16" s="41">
        <v>1.1457999999999999</v>
      </c>
      <c r="S16" s="39">
        <v>63</v>
      </c>
      <c r="T16" s="41">
        <v>1.1781999999999999</v>
      </c>
      <c r="U16" s="39">
        <v>84</v>
      </c>
      <c r="V16" s="41">
        <v>1.1967000000000001</v>
      </c>
      <c r="AA16" s="42"/>
      <c r="AB16" s="42"/>
      <c r="AC16" s="42"/>
      <c r="AD16" s="42"/>
      <c r="AE16" s="42"/>
      <c r="AF16" s="42"/>
      <c r="AG16" s="42"/>
      <c r="AP16" s="45">
        <f t="shared" si="1"/>
        <v>895</v>
      </c>
      <c r="AQ16" s="45"/>
      <c r="AR16" s="45">
        <v>980</v>
      </c>
      <c r="AT16" s="45">
        <f t="shared" si="2"/>
        <v>2295</v>
      </c>
      <c r="AU16" s="45"/>
      <c r="AV16" s="45">
        <v>2380</v>
      </c>
    </row>
    <row r="17" spans="1:48" x14ac:dyDescent="0.3">
      <c r="A17" s="39">
        <v>20000</v>
      </c>
      <c r="B17" s="40">
        <f t="shared" si="0"/>
        <v>9.9034625520153892</v>
      </c>
      <c r="D17" s="39">
        <v>22</v>
      </c>
      <c r="E17" s="41">
        <v>0.52680000000000005</v>
      </c>
      <c r="F17" s="39">
        <v>43</v>
      </c>
      <c r="G17" s="41">
        <v>0.54530000000000001</v>
      </c>
      <c r="H17" s="39">
        <v>64</v>
      </c>
      <c r="I17" s="41">
        <v>0.55330000000000001</v>
      </c>
      <c r="J17" s="39">
        <v>85</v>
      </c>
      <c r="K17" s="41">
        <v>0.55779999999999996</v>
      </c>
      <c r="O17" s="39">
        <v>22</v>
      </c>
      <c r="P17" s="41">
        <v>1.0753999999999999</v>
      </c>
      <c r="Q17" s="39">
        <v>43</v>
      </c>
      <c r="R17" s="41">
        <v>1.1479999999999999</v>
      </c>
      <c r="S17" s="39">
        <v>64</v>
      </c>
      <c r="T17" s="41">
        <v>1.1793</v>
      </c>
      <c r="U17" s="39">
        <v>85</v>
      </c>
      <c r="V17" s="41">
        <v>1.1973</v>
      </c>
      <c r="Z17" s="46">
        <v>10</v>
      </c>
      <c r="AA17" s="46">
        <v>1.26</v>
      </c>
      <c r="AB17" s="42">
        <v>15</v>
      </c>
      <c r="AC17" s="42">
        <v>1.63</v>
      </c>
      <c r="AD17" s="42">
        <v>20</v>
      </c>
      <c r="AE17" s="42">
        <v>1.89</v>
      </c>
      <c r="AF17" s="48">
        <v>25</v>
      </c>
      <c r="AG17" s="48">
        <v>2.1</v>
      </c>
      <c r="AP17" s="45">
        <f t="shared" si="1"/>
        <v>980</v>
      </c>
      <c r="AQ17" s="45"/>
      <c r="AR17" s="45">
        <v>1070</v>
      </c>
      <c r="AT17" s="45">
        <f t="shared" si="2"/>
        <v>2380</v>
      </c>
      <c r="AU17" s="45"/>
      <c r="AV17" s="45">
        <v>2465</v>
      </c>
    </row>
    <row r="18" spans="1:48" x14ac:dyDescent="0.3">
      <c r="A18" s="39">
        <v>50000</v>
      </c>
      <c r="B18" s="40">
        <f t="shared" si="0"/>
        <v>10.819768284325949</v>
      </c>
      <c r="D18" s="39">
        <v>23</v>
      </c>
      <c r="E18" s="41">
        <v>0.52829999999999999</v>
      </c>
      <c r="F18" s="39">
        <v>44</v>
      </c>
      <c r="G18" s="41">
        <v>0.54579999999999995</v>
      </c>
      <c r="H18" s="39">
        <v>65</v>
      </c>
      <c r="I18" s="41">
        <v>0.55349999999999999</v>
      </c>
      <c r="J18" s="39">
        <v>86</v>
      </c>
      <c r="K18" s="41">
        <v>0.55800000000000005</v>
      </c>
      <c r="O18" s="39">
        <v>23</v>
      </c>
      <c r="P18" s="41">
        <v>1.0810999999999999</v>
      </c>
      <c r="Q18" s="39">
        <v>44</v>
      </c>
      <c r="R18" s="41">
        <v>1.1498999999999999</v>
      </c>
      <c r="S18" s="39">
        <v>65</v>
      </c>
      <c r="T18" s="41">
        <v>1.1802999999999999</v>
      </c>
      <c r="U18" s="39">
        <v>86</v>
      </c>
      <c r="V18" s="41">
        <v>1.1987000000000001</v>
      </c>
      <c r="Z18" s="42">
        <v>11</v>
      </c>
      <c r="AA18" s="42">
        <v>1.35</v>
      </c>
      <c r="AB18" s="47">
        <v>16</v>
      </c>
      <c r="AC18" s="47">
        <v>1.69</v>
      </c>
      <c r="AD18" s="42">
        <v>21</v>
      </c>
      <c r="AE18" s="42">
        <v>1.94</v>
      </c>
      <c r="AF18" s="42">
        <v>26</v>
      </c>
      <c r="AG18" s="42">
        <v>2.13</v>
      </c>
      <c r="AP18" s="45">
        <f t="shared" si="1"/>
        <v>1070</v>
      </c>
      <c r="AQ18" s="45"/>
      <c r="AR18" s="45">
        <v>1150</v>
      </c>
      <c r="AT18" s="45">
        <f t="shared" si="2"/>
        <v>2465</v>
      </c>
      <c r="AU18" s="45"/>
      <c r="AV18" s="45">
        <v>2550</v>
      </c>
    </row>
    <row r="19" spans="1:48" x14ac:dyDescent="0.3">
      <c r="A19" s="39">
        <v>100000</v>
      </c>
      <c r="B19" s="40">
        <f t="shared" si="0"/>
        <v>11.512920464953947</v>
      </c>
      <c r="D19" s="39">
        <v>24</v>
      </c>
      <c r="E19" s="41">
        <v>0.52959999999999996</v>
      </c>
      <c r="F19" s="39">
        <v>45</v>
      </c>
      <c r="G19" s="41">
        <v>0.54630000000000001</v>
      </c>
      <c r="H19" s="39">
        <v>66</v>
      </c>
      <c r="I19" s="41">
        <v>0.55379999999999996</v>
      </c>
      <c r="J19" s="39">
        <v>87</v>
      </c>
      <c r="K19" s="41">
        <v>0.55810000000000004</v>
      </c>
      <c r="O19" s="39">
        <v>24</v>
      </c>
      <c r="P19" s="41">
        <v>1.0864</v>
      </c>
      <c r="Q19" s="39">
        <v>45</v>
      </c>
      <c r="R19" s="41">
        <v>1.1518999999999999</v>
      </c>
      <c r="S19" s="39">
        <v>66</v>
      </c>
      <c r="T19" s="41">
        <v>1.1814</v>
      </c>
      <c r="U19" s="39">
        <v>87</v>
      </c>
      <c r="V19" s="41">
        <v>1.1987000000000001</v>
      </c>
      <c r="Z19" s="48">
        <v>12</v>
      </c>
      <c r="AA19" s="48">
        <v>1.43</v>
      </c>
      <c r="AB19" s="42">
        <v>17</v>
      </c>
      <c r="AC19" s="42">
        <v>1.74</v>
      </c>
      <c r="AD19" s="42">
        <v>22</v>
      </c>
      <c r="AE19" s="42">
        <v>1.98</v>
      </c>
      <c r="AF19" s="42">
        <v>27</v>
      </c>
      <c r="AG19" s="42">
        <v>2.17</v>
      </c>
      <c r="AP19" s="45">
        <f>AR18</f>
        <v>1150</v>
      </c>
      <c r="AQ19" s="45"/>
      <c r="AR19" s="45">
        <v>1240</v>
      </c>
      <c r="AT19" s="45">
        <f t="shared" si="2"/>
        <v>2550</v>
      </c>
      <c r="AU19" s="45"/>
      <c r="AV19" s="45">
        <v>2640</v>
      </c>
    </row>
    <row r="20" spans="1:48" x14ac:dyDescent="0.3">
      <c r="D20" s="39">
        <v>25</v>
      </c>
      <c r="E20" s="41">
        <v>0.53090000000000004</v>
      </c>
      <c r="F20" s="39">
        <v>46</v>
      </c>
      <c r="G20" s="41">
        <v>0.54679999999999995</v>
      </c>
      <c r="H20" s="39">
        <v>67</v>
      </c>
      <c r="I20" s="41">
        <v>0.55400000000000005</v>
      </c>
      <c r="J20" s="39">
        <v>88</v>
      </c>
      <c r="K20" s="41">
        <v>0.55830000000000002</v>
      </c>
      <c r="O20" s="39">
        <v>25</v>
      </c>
      <c r="P20" s="41">
        <v>1.0914999999999999</v>
      </c>
      <c r="Q20" s="39">
        <v>46</v>
      </c>
      <c r="R20" s="41">
        <v>1.1537999999999999</v>
      </c>
      <c r="S20" s="39">
        <v>67</v>
      </c>
      <c r="T20" s="41">
        <v>1.1823999999999999</v>
      </c>
      <c r="U20" s="39">
        <v>88</v>
      </c>
      <c r="V20" s="41">
        <v>1.1994</v>
      </c>
      <c r="Z20" s="42">
        <v>13</v>
      </c>
      <c r="AA20" s="42">
        <v>1.5</v>
      </c>
      <c r="AB20" s="42">
        <v>18</v>
      </c>
      <c r="AC20" s="42">
        <v>1.8</v>
      </c>
      <c r="AD20" s="42">
        <v>23</v>
      </c>
      <c r="AE20" s="42">
        <v>2.02</v>
      </c>
      <c r="AF20" s="42">
        <v>28</v>
      </c>
      <c r="AG20" s="42">
        <v>2.19</v>
      </c>
      <c r="AP20" s="45">
        <f>AR19</f>
        <v>1240</v>
      </c>
      <c r="AQ20" s="45"/>
      <c r="AR20" s="45">
        <v>1330</v>
      </c>
      <c r="AT20" s="45">
        <f t="shared" si="2"/>
        <v>2640</v>
      </c>
      <c r="AU20" s="45"/>
      <c r="AV20" s="45">
        <v>2725</v>
      </c>
    </row>
    <row r="21" spans="1:48" x14ac:dyDescent="0.3">
      <c r="D21" s="39">
        <v>26</v>
      </c>
      <c r="E21" s="41">
        <v>0.53200000000000003</v>
      </c>
      <c r="F21" s="39">
        <v>47</v>
      </c>
      <c r="G21" s="41">
        <v>0.54730000000000001</v>
      </c>
      <c r="H21" s="39">
        <v>68</v>
      </c>
      <c r="I21" s="41">
        <v>0.55430000000000001</v>
      </c>
      <c r="J21" s="39">
        <v>89</v>
      </c>
      <c r="K21" s="41">
        <v>0.5585</v>
      </c>
      <c r="O21" s="39">
        <v>26</v>
      </c>
      <c r="P21" s="41">
        <v>1.0861000000000001</v>
      </c>
      <c r="Q21" s="39">
        <v>47</v>
      </c>
      <c r="R21" s="41">
        <v>1.1556999999999999</v>
      </c>
      <c r="S21" s="39">
        <v>68</v>
      </c>
      <c r="T21" s="41">
        <v>1.1834</v>
      </c>
      <c r="U21" s="39">
        <v>89</v>
      </c>
      <c r="V21" s="41">
        <v>1.2000999999999999</v>
      </c>
      <c r="Z21" s="42">
        <v>14</v>
      </c>
      <c r="AA21" s="42">
        <v>1.57</v>
      </c>
      <c r="AB21" s="42">
        <v>19</v>
      </c>
      <c r="AC21" s="42">
        <v>1.85</v>
      </c>
      <c r="AD21" s="42">
        <v>24</v>
      </c>
      <c r="AE21" s="42">
        <v>2.06</v>
      </c>
      <c r="AF21" s="42">
        <v>29</v>
      </c>
      <c r="AG21" s="42">
        <v>2.2400000000000002</v>
      </c>
      <c r="AP21" s="49"/>
      <c r="AQ21" s="49"/>
      <c r="AR21" s="49"/>
    </row>
    <row r="22" spans="1:48" x14ac:dyDescent="0.3">
      <c r="D22" s="39">
        <v>27</v>
      </c>
      <c r="E22" s="41">
        <v>0.53320000000000001</v>
      </c>
      <c r="F22" s="39">
        <v>48</v>
      </c>
      <c r="G22" s="41">
        <v>0.54769999999999996</v>
      </c>
      <c r="H22" s="39">
        <v>69</v>
      </c>
      <c r="I22" s="41">
        <v>0.55449999999999999</v>
      </c>
      <c r="J22" s="39">
        <v>90</v>
      </c>
      <c r="K22" s="41">
        <v>0.55859999999999999</v>
      </c>
      <c r="O22" s="39">
        <v>27</v>
      </c>
      <c r="P22" s="41">
        <v>1.1004</v>
      </c>
      <c r="Q22" s="39">
        <v>48</v>
      </c>
      <c r="R22" s="41">
        <v>1.1547000000000001</v>
      </c>
      <c r="S22" s="39">
        <v>69</v>
      </c>
      <c r="T22" s="41">
        <v>1.1843999999999999</v>
      </c>
      <c r="U22" s="39">
        <v>90</v>
      </c>
      <c r="V22" s="41">
        <v>1.2007000000000001</v>
      </c>
      <c r="AA22" s="42"/>
      <c r="AB22" s="42"/>
      <c r="AC22" s="42"/>
      <c r="AD22" s="42"/>
      <c r="AE22" s="42"/>
      <c r="AF22" s="42"/>
      <c r="AG22" s="42"/>
    </row>
    <row r="23" spans="1:48" x14ac:dyDescent="0.3">
      <c r="D23" s="39">
        <v>28</v>
      </c>
      <c r="E23" s="41">
        <v>0.5343</v>
      </c>
      <c r="F23" s="39">
        <v>49</v>
      </c>
      <c r="G23" s="41">
        <v>0.54810000000000003</v>
      </c>
      <c r="H23" s="39">
        <v>70</v>
      </c>
      <c r="I23" s="41">
        <v>0.55479999999999996</v>
      </c>
      <c r="J23" s="39">
        <v>91</v>
      </c>
      <c r="K23" s="41">
        <v>0.55869999999999997</v>
      </c>
      <c r="O23" s="39">
        <v>28</v>
      </c>
      <c r="P23" s="41">
        <v>1.1047</v>
      </c>
      <c r="Q23" s="39">
        <v>49</v>
      </c>
      <c r="R23" s="41">
        <v>1.159</v>
      </c>
      <c r="S23" s="39">
        <v>70</v>
      </c>
      <c r="T23" s="41">
        <v>1.1854</v>
      </c>
      <c r="U23" s="39">
        <v>91</v>
      </c>
      <c r="V23" s="41">
        <v>1.2013</v>
      </c>
      <c r="Z23" s="42">
        <v>30</v>
      </c>
      <c r="AA23" s="42">
        <v>2.27</v>
      </c>
      <c r="AB23" s="42">
        <v>35</v>
      </c>
      <c r="AC23" s="42">
        <v>2.41</v>
      </c>
      <c r="AD23" s="42">
        <v>40</v>
      </c>
      <c r="AE23" s="42">
        <v>2.54</v>
      </c>
      <c r="AF23" s="42">
        <v>45</v>
      </c>
      <c r="AG23" s="42">
        <v>2.65</v>
      </c>
    </row>
    <row r="24" spans="1:48" x14ac:dyDescent="0.3">
      <c r="D24" s="39">
        <v>29</v>
      </c>
      <c r="E24" s="41">
        <v>0.5353</v>
      </c>
      <c r="F24" s="39">
        <v>50</v>
      </c>
      <c r="G24" s="41">
        <v>0.54849999999999999</v>
      </c>
      <c r="H24" s="39">
        <v>71</v>
      </c>
      <c r="I24" s="41">
        <v>0.55500000000000005</v>
      </c>
      <c r="J24" s="39">
        <v>92</v>
      </c>
      <c r="K24" s="41">
        <v>0.55889999999999995</v>
      </c>
      <c r="O24" s="39">
        <v>29</v>
      </c>
      <c r="P24" s="41">
        <v>1.1086</v>
      </c>
      <c r="Q24" s="39">
        <v>50</v>
      </c>
      <c r="R24" s="41">
        <v>1.1607000000000001</v>
      </c>
      <c r="S24" s="39">
        <v>71</v>
      </c>
      <c r="T24" s="41">
        <v>1.1863999999999999</v>
      </c>
      <c r="U24" s="39">
        <v>92</v>
      </c>
      <c r="V24" s="41">
        <v>1.202</v>
      </c>
      <c r="Z24" s="42">
        <v>31</v>
      </c>
      <c r="AA24" s="42">
        <v>2.2999999999999998</v>
      </c>
      <c r="AB24" s="42">
        <v>36</v>
      </c>
      <c r="AC24" s="42">
        <v>2.44</v>
      </c>
      <c r="AD24" s="42">
        <v>41</v>
      </c>
      <c r="AE24" s="42">
        <v>2.56</v>
      </c>
      <c r="AF24" s="42">
        <v>46</v>
      </c>
      <c r="AG24" s="42">
        <v>2.67</v>
      </c>
    </row>
    <row r="25" spans="1:48" x14ac:dyDescent="0.3">
      <c r="D25" s="39">
        <v>30</v>
      </c>
      <c r="E25" s="41">
        <v>0.53620000000000001</v>
      </c>
      <c r="F25" s="39">
        <v>51</v>
      </c>
      <c r="G25" s="41">
        <v>0.54890000000000005</v>
      </c>
      <c r="H25" s="39">
        <v>72</v>
      </c>
      <c r="I25" s="41">
        <v>0.55520000000000003</v>
      </c>
      <c r="J25" s="39">
        <v>93</v>
      </c>
      <c r="K25" s="41">
        <v>0.55910000000000004</v>
      </c>
      <c r="O25" s="39">
        <v>30</v>
      </c>
      <c r="P25" s="41">
        <v>1.1124000000000001</v>
      </c>
      <c r="Q25" s="39">
        <v>51</v>
      </c>
      <c r="R25" s="41">
        <v>1.1623000000000001</v>
      </c>
      <c r="S25" s="39">
        <v>72</v>
      </c>
      <c r="T25" s="41">
        <v>1.1873</v>
      </c>
      <c r="U25" s="39">
        <v>93</v>
      </c>
      <c r="V25" s="41">
        <v>1.2025999999999999</v>
      </c>
      <c r="Z25" s="42">
        <v>32</v>
      </c>
      <c r="AA25" s="42">
        <v>2.33</v>
      </c>
      <c r="AB25" s="42">
        <v>37</v>
      </c>
      <c r="AC25" s="42">
        <v>2.4700000000000002</v>
      </c>
      <c r="AD25" s="42">
        <v>42</v>
      </c>
      <c r="AE25" s="42">
        <v>2.59</v>
      </c>
      <c r="AF25" s="42">
        <v>47</v>
      </c>
      <c r="AG25" s="42">
        <v>2.69</v>
      </c>
    </row>
    <row r="26" spans="1:48" x14ac:dyDescent="0.3">
      <c r="Z26" s="42">
        <v>33</v>
      </c>
      <c r="AA26" s="42">
        <v>2.36</v>
      </c>
      <c r="AB26" s="42">
        <v>38</v>
      </c>
      <c r="AC26" s="42">
        <v>2.4900000000000002</v>
      </c>
      <c r="AD26" s="42">
        <v>43</v>
      </c>
      <c r="AE26" s="42">
        <v>2.61</v>
      </c>
      <c r="AF26" s="42">
        <v>48</v>
      </c>
      <c r="AG26" s="42">
        <v>2.71</v>
      </c>
    </row>
    <row r="27" spans="1:48" x14ac:dyDescent="0.3">
      <c r="Z27" s="42">
        <v>34</v>
      </c>
      <c r="AA27" s="42">
        <v>2.39</v>
      </c>
      <c r="AB27" s="42">
        <v>39</v>
      </c>
      <c r="AC27" s="42">
        <v>2.5099999999999998</v>
      </c>
      <c r="AD27" s="42">
        <v>44</v>
      </c>
      <c r="AE27" s="42">
        <v>2.63</v>
      </c>
      <c r="AF27" s="42">
        <v>49</v>
      </c>
      <c r="AG27" s="42">
        <v>2.73</v>
      </c>
    </row>
    <row r="28" spans="1:48" x14ac:dyDescent="0.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AA28" s="42"/>
      <c r="AB28" s="42"/>
      <c r="AC28" s="42"/>
      <c r="AD28" s="42"/>
      <c r="AE28" s="42"/>
      <c r="AF28" s="42"/>
      <c r="AG28" s="42"/>
    </row>
    <row r="29" spans="1:48" x14ac:dyDescent="0.3">
      <c r="A29" s="36" t="s">
        <v>30</v>
      </c>
      <c r="K29" s="37" t="s">
        <v>31</v>
      </c>
      <c r="Z29" s="48">
        <v>50</v>
      </c>
      <c r="AA29" s="48">
        <v>2.75</v>
      </c>
      <c r="AB29" s="42">
        <v>60</v>
      </c>
      <c r="AC29" s="42">
        <v>2.93</v>
      </c>
      <c r="AD29" s="42">
        <v>70</v>
      </c>
      <c r="AE29" s="42">
        <v>3.08</v>
      </c>
      <c r="AF29" s="42">
        <v>80</v>
      </c>
      <c r="AG29" s="42">
        <v>3.21</v>
      </c>
    </row>
    <row r="30" spans="1:48" x14ac:dyDescent="0.3">
      <c r="A30" s="51"/>
      <c r="B30" s="69" t="s">
        <v>32</v>
      </c>
      <c r="C30" s="69"/>
      <c r="D30" s="69"/>
      <c r="E30" s="69"/>
      <c r="F30" s="69"/>
      <c r="G30" s="69"/>
      <c r="H30" s="69"/>
      <c r="I30" s="69"/>
      <c r="K30" s="52"/>
      <c r="L30" s="52" t="s">
        <v>19</v>
      </c>
      <c r="M30" s="52" t="s">
        <v>33</v>
      </c>
      <c r="Z30" s="42">
        <v>52</v>
      </c>
      <c r="AA30" s="42">
        <v>2.79</v>
      </c>
      <c r="AB30" s="42">
        <v>62</v>
      </c>
      <c r="AC30" s="42">
        <v>2.96</v>
      </c>
      <c r="AD30" s="42">
        <v>72</v>
      </c>
      <c r="AE30" s="42">
        <v>3.11</v>
      </c>
      <c r="AF30" s="42">
        <v>82</v>
      </c>
      <c r="AG30" s="42">
        <v>3.23</v>
      </c>
    </row>
    <row r="31" spans="1:48" x14ac:dyDescent="0.3">
      <c r="A31" s="51" t="s">
        <v>34</v>
      </c>
      <c r="B31" s="53">
        <v>2</v>
      </c>
      <c r="C31" s="53">
        <v>5</v>
      </c>
      <c r="D31" s="53">
        <v>10</v>
      </c>
      <c r="E31" s="53">
        <v>25</v>
      </c>
      <c r="F31" s="53">
        <v>50</v>
      </c>
      <c r="G31" s="53">
        <v>100</v>
      </c>
      <c r="H31" s="53">
        <v>200</v>
      </c>
      <c r="I31" s="53">
        <v>1000</v>
      </c>
      <c r="K31" s="52"/>
      <c r="L31" s="54" t="s">
        <v>35</v>
      </c>
      <c r="M31" s="54" t="s">
        <v>36</v>
      </c>
      <c r="Z31" s="42">
        <v>54</v>
      </c>
      <c r="AA31" s="42">
        <v>2.83</v>
      </c>
      <c r="AB31" s="42">
        <v>64</v>
      </c>
      <c r="AC31" s="42">
        <v>2.99</v>
      </c>
      <c r="AD31" s="42">
        <v>74</v>
      </c>
      <c r="AE31" s="42">
        <v>3.13</v>
      </c>
      <c r="AF31" s="42">
        <v>84</v>
      </c>
      <c r="AG31" s="42">
        <v>3.26</v>
      </c>
    </row>
    <row r="32" spans="1:48" x14ac:dyDescent="0.3">
      <c r="A32" s="51" t="s">
        <v>37</v>
      </c>
      <c r="B32" s="69" t="s">
        <v>38</v>
      </c>
      <c r="C32" s="69"/>
      <c r="D32" s="69"/>
      <c r="E32" s="69"/>
      <c r="F32" s="69"/>
      <c r="G32" s="69"/>
      <c r="H32" s="69"/>
      <c r="I32" s="69"/>
      <c r="K32" s="70" t="s">
        <v>39</v>
      </c>
      <c r="L32" s="55" t="s">
        <v>40</v>
      </c>
      <c r="M32" s="56">
        <v>0.23799999999999999</v>
      </c>
      <c r="Z32" s="42">
        <v>56</v>
      </c>
      <c r="AA32" s="42">
        <v>2.86</v>
      </c>
      <c r="AB32" s="42">
        <v>66</v>
      </c>
      <c r="AC32" s="42">
        <v>3.11</v>
      </c>
      <c r="AD32" s="42">
        <v>76</v>
      </c>
      <c r="AE32" s="42">
        <v>3.16</v>
      </c>
      <c r="AF32" s="42">
        <v>86</v>
      </c>
      <c r="AG32" s="42">
        <v>3.28</v>
      </c>
    </row>
    <row r="33" spans="1:33" x14ac:dyDescent="0.3">
      <c r="A33" s="57"/>
      <c r="B33" s="57">
        <v>50</v>
      </c>
      <c r="C33" s="57">
        <v>20</v>
      </c>
      <c r="D33" s="57">
        <v>10</v>
      </c>
      <c r="E33" s="57">
        <v>4</v>
      </c>
      <c r="F33" s="57">
        <v>2</v>
      </c>
      <c r="G33" s="57">
        <v>1</v>
      </c>
      <c r="H33" s="57">
        <v>0.5</v>
      </c>
      <c r="I33" s="57">
        <v>0.1</v>
      </c>
      <c r="K33" s="70"/>
      <c r="L33" s="55" t="s">
        <v>41</v>
      </c>
      <c r="M33" s="56">
        <v>0.26200000000000001</v>
      </c>
      <c r="Z33" s="42">
        <v>58</v>
      </c>
      <c r="AA33" s="42">
        <v>2.9</v>
      </c>
      <c r="AB33" s="42">
        <v>68</v>
      </c>
      <c r="AC33" s="42">
        <v>3.16</v>
      </c>
      <c r="AD33" s="42">
        <v>78</v>
      </c>
      <c r="AE33" s="42">
        <v>3.18</v>
      </c>
      <c r="AF33" s="42">
        <v>88</v>
      </c>
      <c r="AG33" s="42">
        <v>3.3</v>
      </c>
    </row>
    <row r="34" spans="1:33" x14ac:dyDescent="0.3">
      <c r="A34" s="58">
        <v>3</v>
      </c>
      <c r="B34" s="59">
        <v>-0.39600000000000002</v>
      </c>
      <c r="C34" s="59">
        <v>0.42</v>
      </c>
      <c r="D34" s="59">
        <v>1.18</v>
      </c>
      <c r="E34" s="59">
        <v>2.278</v>
      </c>
      <c r="F34" s="59">
        <v>3.1520000000000001</v>
      </c>
      <c r="G34" s="59">
        <v>4.0510000000000002</v>
      </c>
      <c r="H34" s="59">
        <v>4.97</v>
      </c>
      <c r="I34" s="59">
        <v>7.25</v>
      </c>
      <c r="K34" s="70"/>
      <c r="L34" s="55" t="s">
        <v>42</v>
      </c>
      <c r="M34" s="56">
        <v>0.29099999999999998</v>
      </c>
      <c r="AA34" s="42"/>
      <c r="AB34" s="42"/>
      <c r="AC34" s="42"/>
      <c r="AD34" s="42"/>
      <c r="AE34" s="42"/>
      <c r="AF34" s="42"/>
      <c r="AG34" s="42"/>
    </row>
    <row r="35" spans="1:33" x14ac:dyDescent="0.3">
      <c r="A35" s="58">
        <v>2.5</v>
      </c>
      <c r="B35" s="59">
        <v>-0.36</v>
      </c>
      <c r="C35" s="59">
        <v>0.51800000000000002</v>
      </c>
      <c r="D35" s="59">
        <v>1.25</v>
      </c>
      <c r="E35" s="59">
        <v>2.262</v>
      </c>
      <c r="F35" s="59">
        <v>3.048</v>
      </c>
      <c r="G35" s="59">
        <v>3.8450000000000002</v>
      </c>
      <c r="H35" s="59">
        <v>4.6520000000000001</v>
      </c>
      <c r="I35" s="59">
        <v>6.6</v>
      </c>
      <c r="K35" s="70"/>
      <c r="L35" s="55" t="s">
        <v>43</v>
      </c>
      <c r="M35" s="56">
        <v>0.33600000000000002</v>
      </c>
      <c r="Z35" s="42">
        <v>90</v>
      </c>
      <c r="AA35" s="42">
        <v>3.33</v>
      </c>
      <c r="AB35" s="48">
        <v>100</v>
      </c>
      <c r="AC35" s="48">
        <v>3.43</v>
      </c>
      <c r="AD35" s="42">
        <v>150</v>
      </c>
      <c r="AE35" s="42">
        <v>3.84</v>
      </c>
      <c r="AF35" s="42">
        <v>200</v>
      </c>
      <c r="AG35" s="42">
        <v>4.1399999999999997</v>
      </c>
    </row>
    <row r="36" spans="1:33" x14ac:dyDescent="0.3">
      <c r="A36" s="58">
        <v>2.2000000000000002</v>
      </c>
      <c r="B36" s="59">
        <v>-0.33</v>
      </c>
      <c r="C36" s="59">
        <v>0.57399999999999995</v>
      </c>
      <c r="D36" s="59">
        <v>1.284</v>
      </c>
      <c r="E36" s="59">
        <v>2.2400000000000002</v>
      </c>
      <c r="F36" s="59">
        <v>2.97</v>
      </c>
      <c r="G36" s="59">
        <v>3.7050000000000001</v>
      </c>
      <c r="H36" s="59">
        <v>4.444</v>
      </c>
      <c r="I36" s="59">
        <v>6.2</v>
      </c>
      <c r="K36" s="70"/>
      <c r="L36" s="60">
        <v>1</v>
      </c>
      <c r="M36" s="56">
        <v>0.41</v>
      </c>
      <c r="Z36" s="42">
        <v>92</v>
      </c>
      <c r="AA36" s="42">
        <v>3.35</v>
      </c>
      <c r="AB36" s="42">
        <v>110</v>
      </c>
      <c r="AC36" s="42">
        <v>3.53</v>
      </c>
      <c r="AD36" s="42">
        <v>160</v>
      </c>
      <c r="AE36" s="42">
        <v>3.91</v>
      </c>
      <c r="AF36" s="42">
        <v>220</v>
      </c>
      <c r="AG36" s="42">
        <v>4.24</v>
      </c>
    </row>
    <row r="37" spans="1:33" x14ac:dyDescent="0.3">
      <c r="A37" s="58">
        <v>2</v>
      </c>
      <c r="B37" s="59">
        <v>-0.307</v>
      </c>
      <c r="C37" s="59">
        <v>0.60899999999999999</v>
      </c>
      <c r="D37" s="59">
        <v>1.302</v>
      </c>
      <c r="E37" s="59">
        <v>2.2189999999999999</v>
      </c>
      <c r="F37" s="59">
        <v>2.9119999999999999</v>
      </c>
      <c r="G37" s="59">
        <v>3.605</v>
      </c>
      <c r="H37" s="59">
        <v>4.298</v>
      </c>
      <c r="I37" s="59">
        <v>5.91</v>
      </c>
      <c r="K37" s="70"/>
      <c r="L37" s="60">
        <v>2</v>
      </c>
      <c r="M37" s="56">
        <v>0.49199999999999999</v>
      </c>
      <c r="Z37" s="42">
        <v>94</v>
      </c>
      <c r="AA37" s="42">
        <v>3.37</v>
      </c>
      <c r="AB37" s="42">
        <v>120</v>
      </c>
      <c r="AC37" s="42">
        <v>3.63</v>
      </c>
      <c r="AD37" s="42">
        <v>170</v>
      </c>
      <c r="AE37" s="42">
        <v>3.97</v>
      </c>
      <c r="AF37" s="42">
        <v>240</v>
      </c>
      <c r="AG37" s="42">
        <v>4.33</v>
      </c>
    </row>
    <row r="38" spans="1:33" x14ac:dyDescent="0.3">
      <c r="A38" s="58">
        <v>1.8</v>
      </c>
      <c r="B38" s="59">
        <v>-0.28199999999999997</v>
      </c>
      <c r="C38" s="59">
        <v>0.64300000000000002</v>
      </c>
      <c r="D38" s="59">
        <v>1.3180000000000001</v>
      </c>
      <c r="E38" s="59">
        <v>2.1930000000000001</v>
      </c>
      <c r="F38" s="59">
        <v>2.8479999999999999</v>
      </c>
      <c r="G38" s="59">
        <v>3.4990000000000001</v>
      </c>
      <c r="H38" s="59">
        <v>4.1470000000000002</v>
      </c>
      <c r="I38" s="59">
        <v>5.66</v>
      </c>
      <c r="K38" s="70"/>
      <c r="L38" s="60">
        <v>3</v>
      </c>
      <c r="M38" s="56">
        <v>0.54100000000000004</v>
      </c>
      <c r="Z38" s="42">
        <v>96</v>
      </c>
      <c r="AA38" s="42">
        <v>3.39</v>
      </c>
      <c r="AB38" s="42">
        <v>130</v>
      </c>
      <c r="AC38" s="42">
        <v>3.7</v>
      </c>
      <c r="AD38" s="42">
        <v>180</v>
      </c>
      <c r="AE38" s="42">
        <v>4.03</v>
      </c>
      <c r="AF38" s="42">
        <v>260</v>
      </c>
      <c r="AG38" s="42">
        <v>4.42</v>
      </c>
    </row>
    <row r="39" spans="1:33" x14ac:dyDescent="0.3">
      <c r="A39" s="58">
        <v>1.6</v>
      </c>
      <c r="B39" s="59">
        <v>-0.254</v>
      </c>
      <c r="C39" s="59">
        <v>0.67500000000000004</v>
      </c>
      <c r="D39" s="59">
        <v>1.329</v>
      </c>
      <c r="E39" s="59">
        <v>2.1629999999999998</v>
      </c>
      <c r="F39" s="59">
        <v>2.78</v>
      </c>
      <c r="G39" s="59">
        <v>3.3879999999999999</v>
      </c>
      <c r="H39" s="59">
        <v>3.99</v>
      </c>
      <c r="I39" s="59">
        <v>5.39</v>
      </c>
      <c r="K39" s="70"/>
      <c r="L39" s="60">
        <v>4</v>
      </c>
      <c r="M39" s="56">
        <v>0.57899999999999996</v>
      </c>
      <c r="Z39" s="42">
        <v>98</v>
      </c>
      <c r="AA39" s="42">
        <v>3.41</v>
      </c>
      <c r="AB39" s="42">
        <v>140</v>
      </c>
      <c r="AC39" s="42">
        <v>3.77</v>
      </c>
      <c r="AD39" s="42">
        <v>190</v>
      </c>
      <c r="AE39" s="42">
        <v>4.09</v>
      </c>
      <c r="AF39" s="42">
        <v>280</v>
      </c>
      <c r="AG39" s="42">
        <v>4.5</v>
      </c>
    </row>
    <row r="40" spans="1:33" x14ac:dyDescent="0.3">
      <c r="A40" s="58">
        <v>1.4</v>
      </c>
      <c r="B40" s="59">
        <v>-0.22500000000000001</v>
      </c>
      <c r="C40" s="59">
        <v>0.70499999999999996</v>
      </c>
      <c r="D40" s="59">
        <v>1.337</v>
      </c>
      <c r="E40" s="59">
        <v>2.1280000000000001</v>
      </c>
      <c r="F40" s="59">
        <v>2.706</v>
      </c>
      <c r="G40" s="59">
        <v>3.2709999999999999</v>
      </c>
      <c r="H40" s="59">
        <v>3.8279999999999998</v>
      </c>
      <c r="I40" s="59">
        <v>5.1100000000000003</v>
      </c>
      <c r="K40" s="70"/>
      <c r="L40" s="60">
        <v>5</v>
      </c>
      <c r="M40" s="56">
        <v>0.60199999999999998</v>
      </c>
      <c r="AA40" s="42"/>
      <c r="AB40" s="42"/>
      <c r="AC40" s="42"/>
      <c r="AD40" s="42"/>
      <c r="AE40" s="42"/>
      <c r="AF40" s="42"/>
      <c r="AG40" s="42"/>
    </row>
    <row r="41" spans="1:33" x14ac:dyDescent="0.3">
      <c r="A41" s="58">
        <v>1.2</v>
      </c>
      <c r="B41" s="59">
        <v>-0.19500000000000001</v>
      </c>
      <c r="C41" s="59">
        <v>0.73199999999999998</v>
      </c>
      <c r="D41" s="59">
        <v>1.34</v>
      </c>
      <c r="E41" s="59">
        <v>2.0870000000000002</v>
      </c>
      <c r="F41" s="59">
        <v>2.6259999999999999</v>
      </c>
      <c r="G41" s="59">
        <v>3.149</v>
      </c>
      <c r="H41" s="59">
        <v>3.661</v>
      </c>
      <c r="I41" s="59">
        <v>4.82</v>
      </c>
      <c r="K41" s="70"/>
      <c r="L41" s="60">
        <v>10</v>
      </c>
      <c r="M41" s="56">
        <v>0.70499999999999996</v>
      </c>
      <c r="Z41" s="42">
        <v>300</v>
      </c>
      <c r="AA41" s="42">
        <v>4.57</v>
      </c>
      <c r="AB41" s="42">
        <v>600</v>
      </c>
      <c r="AC41" s="42">
        <v>5.33</v>
      </c>
      <c r="AD41" s="42">
        <v>5000</v>
      </c>
      <c r="AE41" s="42">
        <v>7.79</v>
      </c>
      <c r="AF41" s="42"/>
      <c r="AG41" s="42"/>
    </row>
    <row r="42" spans="1:33" x14ac:dyDescent="0.3">
      <c r="A42" s="58">
        <v>1</v>
      </c>
      <c r="B42" s="59">
        <v>-0.16400000000000001</v>
      </c>
      <c r="C42" s="59">
        <v>0.75800000000000001</v>
      </c>
      <c r="D42" s="59">
        <v>1.34</v>
      </c>
      <c r="E42" s="59">
        <v>2.0430000000000001</v>
      </c>
      <c r="F42" s="59">
        <v>2.5419999999999998</v>
      </c>
      <c r="G42" s="59">
        <v>3.0219999999999998</v>
      </c>
      <c r="H42" s="59">
        <v>3.4889999999999999</v>
      </c>
      <c r="I42" s="59">
        <v>4.54</v>
      </c>
      <c r="K42" s="70"/>
      <c r="L42" s="60">
        <v>15</v>
      </c>
      <c r="M42" s="56">
        <v>0.76600000000000001</v>
      </c>
      <c r="Z42" s="42">
        <v>350</v>
      </c>
      <c r="AA42" s="42">
        <v>4.7699999999999996</v>
      </c>
      <c r="AB42" s="42">
        <v>700</v>
      </c>
      <c r="AC42" s="42">
        <v>5.51</v>
      </c>
      <c r="AD42" s="42">
        <v>10000</v>
      </c>
      <c r="AE42" s="42">
        <v>8.83</v>
      </c>
      <c r="AF42" s="42"/>
      <c r="AG42" s="42"/>
    </row>
    <row r="43" spans="1:33" x14ac:dyDescent="0.3">
      <c r="A43" s="58">
        <v>0.9</v>
      </c>
      <c r="B43" s="59">
        <v>-0.14799999999999999</v>
      </c>
      <c r="C43" s="59">
        <v>0.76900000000000002</v>
      </c>
      <c r="D43" s="59">
        <v>1.339</v>
      </c>
      <c r="E43" s="59">
        <v>2.0179999999999998</v>
      </c>
      <c r="F43" s="59">
        <v>2.4980000000000002</v>
      </c>
      <c r="G43" s="59">
        <v>2.9569999999999999</v>
      </c>
      <c r="H43" s="59">
        <v>3.4009999999999998</v>
      </c>
      <c r="I43" s="59">
        <v>4.3949999999999996</v>
      </c>
      <c r="K43" s="70"/>
      <c r="L43" s="60">
        <v>20</v>
      </c>
      <c r="M43" s="56">
        <v>0.81100000000000005</v>
      </c>
      <c r="Z43" s="42">
        <v>400</v>
      </c>
      <c r="AA43" s="42">
        <v>4.88</v>
      </c>
      <c r="AB43" s="42">
        <v>800</v>
      </c>
      <c r="AC43" s="42">
        <v>5.56</v>
      </c>
      <c r="AD43" s="42">
        <v>50000</v>
      </c>
      <c r="AE43" s="42">
        <v>11.08</v>
      </c>
      <c r="AF43" s="42"/>
      <c r="AG43" s="42"/>
    </row>
    <row r="44" spans="1:33" x14ac:dyDescent="0.3">
      <c r="A44" s="58">
        <v>0.8</v>
      </c>
      <c r="B44" s="59">
        <v>-0.13200000000000001</v>
      </c>
      <c r="C44" s="59">
        <v>0.78</v>
      </c>
      <c r="D44" s="59">
        <v>1.3360000000000001</v>
      </c>
      <c r="E44" s="59">
        <v>1.998</v>
      </c>
      <c r="F44" s="59">
        <v>2.4529999999999998</v>
      </c>
      <c r="G44" s="59">
        <v>2.891</v>
      </c>
      <c r="H44" s="59">
        <v>3.3119999999999998</v>
      </c>
      <c r="I44" s="59">
        <v>4.25</v>
      </c>
      <c r="K44" s="70"/>
      <c r="L44" s="60">
        <v>25</v>
      </c>
      <c r="M44" s="56">
        <v>0.84499999999999997</v>
      </c>
      <c r="Z44" s="42">
        <v>450</v>
      </c>
      <c r="AA44" s="42">
        <v>5.01</v>
      </c>
      <c r="AB44" s="42">
        <v>900</v>
      </c>
      <c r="AC44" s="42">
        <v>5.8</v>
      </c>
      <c r="AD44" s="42">
        <v>80000</v>
      </c>
      <c r="AE44" s="42">
        <v>12.32</v>
      </c>
      <c r="AF44" s="42"/>
      <c r="AG44" s="42"/>
    </row>
    <row r="45" spans="1:33" x14ac:dyDescent="0.3">
      <c r="A45" s="58">
        <v>0.7</v>
      </c>
      <c r="B45" s="59">
        <v>-0.11600000000000001</v>
      </c>
      <c r="C45" s="59">
        <v>0.79</v>
      </c>
      <c r="D45" s="59">
        <v>1.333</v>
      </c>
      <c r="E45" s="59">
        <v>1.9670000000000001</v>
      </c>
      <c r="F45" s="59">
        <v>2.407</v>
      </c>
      <c r="G45" s="59">
        <v>2.8239999999999998</v>
      </c>
      <c r="H45" s="59">
        <v>3.2229999999999999</v>
      </c>
      <c r="I45" s="59">
        <v>4.1050000000000004</v>
      </c>
      <c r="K45" s="70"/>
      <c r="L45" s="60">
        <v>30</v>
      </c>
      <c r="M45" s="56">
        <v>0.875</v>
      </c>
      <c r="Z45" s="42">
        <v>500</v>
      </c>
      <c r="AA45" s="42">
        <v>5.13</v>
      </c>
      <c r="AB45" s="42">
        <v>1000</v>
      </c>
      <c r="AC45" s="42">
        <v>5.92</v>
      </c>
      <c r="AD45" s="42">
        <v>500000</v>
      </c>
      <c r="AE45" s="42">
        <v>13.74</v>
      </c>
      <c r="AF45" s="42"/>
      <c r="AG45" s="42"/>
    </row>
    <row r="46" spans="1:33" x14ac:dyDescent="0.3">
      <c r="A46" s="58">
        <v>0.6</v>
      </c>
      <c r="B46" s="59">
        <v>-9.9000000000000005E-2</v>
      </c>
      <c r="C46" s="59">
        <v>0.8</v>
      </c>
      <c r="D46" s="59">
        <v>1.3280000000000001</v>
      </c>
      <c r="E46" s="59">
        <v>1.9390000000000001</v>
      </c>
      <c r="F46" s="59">
        <v>2.359</v>
      </c>
      <c r="G46" s="59">
        <v>2.7549999999999999</v>
      </c>
      <c r="H46" s="59">
        <v>3.1320000000000001</v>
      </c>
      <c r="I46" s="59">
        <v>3.96</v>
      </c>
      <c r="K46" s="70"/>
      <c r="L46" s="60">
        <v>40</v>
      </c>
      <c r="M46" s="56">
        <v>0.91500000000000004</v>
      </c>
    </row>
    <row r="47" spans="1:33" x14ac:dyDescent="0.3">
      <c r="A47" s="58">
        <v>0.5</v>
      </c>
      <c r="B47" s="59">
        <v>-8.3000000000000004E-2</v>
      </c>
      <c r="C47" s="59">
        <v>0.80800000000000005</v>
      </c>
      <c r="D47" s="59">
        <v>1.323</v>
      </c>
      <c r="E47" s="59">
        <v>1.91</v>
      </c>
      <c r="F47" s="59">
        <v>2.3109999999999999</v>
      </c>
      <c r="G47" s="59">
        <v>2.6859999999999999</v>
      </c>
      <c r="H47" s="59">
        <v>3.0409999999999999</v>
      </c>
      <c r="I47" s="59">
        <v>3.8149999999999999</v>
      </c>
      <c r="K47" s="70"/>
      <c r="L47" s="60">
        <v>50</v>
      </c>
      <c r="M47" s="56">
        <v>0.94799999999999995</v>
      </c>
    </row>
    <row r="48" spans="1:33" x14ac:dyDescent="0.3">
      <c r="A48" s="58">
        <v>0.4</v>
      </c>
      <c r="B48" s="59">
        <v>-6.6000000000000003E-2</v>
      </c>
      <c r="C48" s="59">
        <v>0.81599999999999995</v>
      </c>
      <c r="D48" s="59">
        <v>1.3169999999999999</v>
      </c>
      <c r="E48" s="59">
        <v>1.88</v>
      </c>
      <c r="F48" s="59">
        <v>2.2610000000000001</v>
      </c>
      <c r="G48" s="59">
        <v>2.6150000000000002</v>
      </c>
      <c r="H48" s="59">
        <v>2.9489999999999998</v>
      </c>
      <c r="I48" s="59">
        <v>3.67</v>
      </c>
      <c r="K48" s="70"/>
      <c r="L48" s="60">
        <v>60</v>
      </c>
      <c r="M48" s="56">
        <v>0.97499999999999998</v>
      </c>
    </row>
    <row r="49" spans="1:27" x14ac:dyDescent="0.3">
      <c r="A49" s="58">
        <v>0.3</v>
      </c>
      <c r="B49" s="59">
        <v>-0.05</v>
      </c>
      <c r="C49" s="59">
        <v>0.82399999999999995</v>
      </c>
      <c r="D49" s="59">
        <v>1.3089999999999999</v>
      </c>
      <c r="E49" s="59">
        <v>1.849</v>
      </c>
      <c r="F49" s="59">
        <v>2.2109999999999999</v>
      </c>
      <c r="G49" s="59">
        <v>2.544</v>
      </c>
      <c r="H49" s="59">
        <v>2.8559999999999999</v>
      </c>
      <c r="I49" s="59">
        <v>3.5249999999999999</v>
      </c>
      <c r="K49" s="70"/>
      <c r="L49" s="60">
        <v>70</v>
      </c>
      <c r="M49" s="56">
        <v>1</v>
      </c>
    </row>
    <row r="50" spans="1:27" x14ac:dyDescent="0.3">
      <c r="A50" s="58">
        <v>0.2</v>
      </c>
      <c r="B50" s="59">
        <v>-3.3000000000000002E-2</v>
      </c>
      <c r="C50" s="59">
        <v>0.83</v>
      </c>
      <c r="D50" s="59">
        <v>1.3009999999999999</v>
      </c>
      <c r="E50" s="59">
        <v>1.8180000000000001</v>
      </c>
      <c r="F50" s="59">
        <v>2.1589999999999998</v>
      </c>
      <c r="G50" s="59">
        <v>2.472</v>
      </c>
      <c r="H50" s="59">
        <v>2.7629999999999999</v>
      </c>
      <c r="I50" s="59">
        <v>3.38</v>
      </c>
      <c r="K50" s="70"/>
      <c r="L50" s="60">
        <v>80</v>
      </c>
      <c r="M50" s="56">
        <v>1.02</v>
      </c>
    </row>
    <row r="51" spans="1:27" x14ac:dyDescent="0.3">
      <c r="A51" s="58">
        <v>0.1</v>
      </c>
      <c r="B51" s="59">
        <v>-1.7000000000000001E-2</v>
      </c>
      <c r="C51" s="59">
        <v>0.83599999999999997</v>
      </c>
      <c r="D51" s="59">
        <v>1.292</v>
      </c>
      <c r="E51" s="59">
        <v>1.7849999999999999</v>
      </c>
      <c r="F51" s="59">
        <v>2.1070000000000002</v>
      </c>
      <c r="G51" s="59">
        <v>2.4</v>
      </c>
      <c r="H51" s="59">
        <v>2.67</v>
      </c>
      <c r="I51" s="59">
        <v>3.2349999999999999</v>
      </c>
      <c r="K51" s="70"/>
      <c r="L51" s="60">
        <v>90</v>
      </c>
      <c r="M51" s="56">
        <v>1.03</v>
      </c>
    </row>
    <row r="52" spans="1:27" x14ac:dyDescent="0.3">
      <c r="A52" s="58">
        <v>0</v>
      </c>
      <c r="B52" s="59">
        <v>0</v>
      </c>
      <c r="C52" s="59">
        <v>0.84199999999999997</v>
      </c>
      <c r="D52" s="59">
        <v>1.282</v>
      </c>
      <c r="E52" s="59">
        <v>1.7509999999999999</v>
      </c>
      <c r="F52" s="59">
        <v>2.0539999999999998</v>
      </c>
      <c r="G52" s="59">
        <v>2.3260000000000001</v>
      </c>
      <c r="H52" s="59">
        <v>2.5760000000000001</v>
      </c>
      <c r="I52" s="59">
        <v>3.09</v>
      </c>
      <c r="K52" s="70"/>
      <c r="L52" s="60">
        <v>100</v>
      </c>
      <c r="M52" s="56">
        <v>1.05</v>
      </c>
    </row>
    <row r="53" spans="1:27" x14ac:dyDescent="0.3">
      <c r="A53" s="58">
        <v>-0.1</v>
      </c>
      <c r="B53" s="59">
        <f>-B51</f>
        <v>1.7000000000000001E-2</v>
      </c>
      <c r="C53" s="59">
        <v>0.83599999999999997</v>
      </c>
      <c r="D53" s="59">
        <v>1.27</v>
      </c>
      <c r="E53" s="59">
        <v>1.716</v>
      </c>
      <c r="F53" s="59">
        <v>2</v>
      </c>
      <c r="G53" s="59">
        <v>2.2519999999999998</v>
      </c>
      <c r="H53" s="59">
        <v>2.4820000000000002</v>
      </c>
      <c r="I53" s="59">
        <v>2.95</v>
      </c>
      <c r="K53" s="70"/>
      <c r="L53" s="60">
        <v>125</v>
      </c>
      <c r="M53" s="56">
        <v>1.08</v>
      </c>
    </row>
    <row r="54" spans="1:27" x14ac:dyDescent="0.3">
      <c r="A54" s="58">
        <v>-0.2</v>
      </c>
      <c r="B54" s="59">
        <f>-B50</f>
        <v>3.3000000000000002E-2</v>
      </c>
      <c r="C54" s="59">
        <v>0.85</v>
      </c>
      <c r="D54" s="59">
        <v>1.258</v>
      </c>
      <c r="E54" s="59">
        <v>1.68</v>
      </c>
      <c r="F54" s="59">
        <v>1.9450000000000001</v>
      </c>
      <c r="G54" s="59">
        <v>2.1779999999999999</v>
      </c>
      <c r="H54" s="59">
        <v>2.3879999999999999</v>
      </c>
      <c r="I54" s="59">
        <v>2.81</v>
      </c>
    </row>
    <row r="55" spans="1:27" x14ac:dyDescent="0.3">
      <c r="A55" s="58">
        <v>-0.3</v>
      </c>
      <c r="B55" s="59">
        <f>-B49</f>
        <v>0.05</v>
      </c>
      <c r="C55" s="59">
        <v>0.85299999999999998</v>
      </c>
      <c r="D55" s="59">
        <v>1.2450000000000001</v>
      </c>
      <c r="E55" s="59">
        <v>1.643</v>
      </c>
      <c r="F55" s="59">
        <v>1.89</v>
      </c>
      <c r="G55" s="59">
        <v>2.1040000000000001</v>
      </c>
      <c r="H55" s="59">
        <v>2.294</v>
      </c>
      <c r="I55" s="59">
        <v>2.6749999999999998</v>
      </c>
      <c r="Z55" s="37">
        <v>1</v>
      </c>
      <c r="AA55" s="37">
        <f>17+1/1</f>
        <v>18</v>
      </c>
    </row>
    <row r="56" spans="1:27" x14ac:dyDescent="0.3">
      <c r="A56" s="61">
        <v>-0.4</v>
      </c>
      <c r="B56" s="62">
        <f>-B49</f>
        <v>0.05</v>
      </c>
      <c r="C56" s="62">
        <v>0.85499999999999998</v>
      </c>
      <c r="D56" s="62">
        <v>1.2310000000000001</v>
      </c>
      <c r="E56" s="62">
        <v>1.6060000000000001</v>
      </c>
      <c r="F56" s="62">
        <v>1.8340000000000001</v>
      </c>
      <c r="G56" s="62">
        <v>2.0289999999999999</v>
      </c>
      <c r="H56" s="62">
        <v>2.2010000000000001</v>
      </c>
      <c r="I56" s="62">
        <v>2.54</v>
      </c>
      <c r="AA56" s="37">
        <f>(17+1)/2</f>
        <v>9</v>
      </c>
    </row>
    <row r="57" spans="1:27" x14ac:dyDescent="0.3">
      <c r="A57" s="61">
        <v>-0.5</v>
      </c>
      <c r="B57" s="62">
        <f>-B47</f>
        <v>8.3000000000000004E-2</v>
      </c>
      <c r="C57" s="62">
        <v>0.85599999999999998</v>
      </c>
      <c r="D57" s="62">
        <v>1.216</v>
      </c>
      <c r="E57" s="62">
        <v>1.5669999999999999</v>
      </c>
      <c r="F57" s="62">
        <v>1.7769999999999999</v>
      </c>
      <c r="G57" s="62">
        <v>1.9550000000000001</v>
      </c>
      <c r="H57" s="62">
        <v>2.1080000000000001</v>
      </c>
      <c r="I57" s="62">
        <v>2.4</v>
      </c>
    </row>
    <row r="58" spans="1:27" x14ac:dyDescent="0.3">
      <c r="A58" s="58">
        <v>-0.6</v>
      </c>
      <c r="B58" s="59">
        <f>-B46</f>
        <v>9.9000000000000005E-2</v>
      </c>
      <c r="C58" s="59">
        <v>0.85699999999999998</v>
      </c>
      <c r="D58" s="59">
        <v>1.2</v>
      </c>
      <c r="E58" s="59">
        <v>1.528</v>
      </c>
      <c r="F58" s="59">
        <v>1.72</v>
      </c>
      <c r="G58" s="59">
        <v>1.88</v>
      </c>
      <c r="H58" s="59">
        <v>2.016</v>
      </c>
      <c r="I58" s="59">
        <v>2.2749999999999999</v>
      </c>
    </row>
    <row r="59" spans="1:27" x14ac:dyDescent="0.3">
      <c r="A59" s="58">
        <v>-0.7</v>
      </c>
      <c r="B59" s="59">
        <f>-B45</f>
        <v>0.11600000000000001</v>
      </c>
      <c r="C59" s="59">
        <v>0.85699999999999998</v>
      </c>
      <c r="D59" s="59">
        <v>1.1830000000000001</v>
      </c>
      <c r="E59" s="59">
        <v>1.488</v>
      </c>
      <c r="F59" s="59">
        <v>1.663</v>
      </c>
      <c r="G59" s="59">
        <v>1.806</v>
      </c>
      <c r="H59" s="59">
        <v>1.9259999999999999</v>
      </c>
      <c r="I59" s="59">
        <v>2.15</v>
      </c>
    </row>
    <row r="60" spans="1:27" x14ac:dyDescent="0.3">
      <c r="A60" s="58">
        <v>-0.8</v>
      </c>
      <c r="B60" s="59">
        <f>-B44</f>
        <v>0.13200000000000001</v>
      </c>
      <c r="C60" s="59">
        <v>0.85599999999999998</v>
      </c>
      <c r="D60" s="59">
        <v>1.1659999999999999</v>
      </c>
      <c r="E60" s="59">
        <v>1.448</v>
      </c>
      <c r="F60" s="59">
        <v>1.6060000000000001</v>
      </c>
      <c r="G60" s="59">
        <v>1.7330000000000001</v>
      </c>
      <c r="H60" s="59">
        <v>1.837</v>
      </c>
      <c r="I60" s="59">
        <v>2.0350000000000001</v>
      </c>
    </row>
    <row r="61" spans="1:27" x14ac:dyDescent="0.3">
      <c r="A61" s="58">
        <v>-0.9</v>
      </c>
      <c r="B61" s="59">
        <f>-B43</f>
        <v>0.14799999999999999</v>
      </c>
      <c r="C61" s="59">
        <v>0.85399999999999998</v>
      </c>
      <c r="D61" s="59">
        <v>1.147</v>
      </c>
      <c r="E61" s="59">
        <v>1.407</v>
      </c>
      <c r="F61" s="59">
        <v>1.5489999999999999</v>
      </c>
      <c r="G61" s="59">
        <v>1.66</v>
      </c>
      <c r="H61" s="59">
        <v>1.7490000000000001</v>
      </c>
      <c r="I61" s="59">
        <v>1.91</v>
      </c>
    </row>
    <row r="62" spans="1:27" x14ac:dyDescent="0.3">
      <c r="A62" s="58">
        <v>-1</v>
      </c>
      <c r="B62" s="59">
        <f>-B42</f>
        <v>0.16400000000000001</v>
      </c>
      <c r="C62" s="59">
        <v>0.85199999999999998</v>
      </c>
      <c r="D62" s="59">
        <v>1.1279999999999999</v>
      </c>
      <c r="E62" s="59">
        <v>1.3660000000000001</v>
      </c>
      <c r="F62" s="59">
        <v>1.492</v>
      </c>
      <c r="G62" s="59">
        <v>1.5880000000000001</v>
      </c>
      <c r="H62" s="59">
        <v>1.6639999999999999</v>
      </c>
      <c r="I62" s="59">
        <v>1.8</v>
      </c>
    </row>
    <row r="63" spans="1:27" x14ac:dyDescent="0.3">
      <c r="A63" s="58">
        <v>-1.2</v>
      </c>
      <c r="B63" s="59">
        <f>-B41</f>
        <v>0.19500000000000001</v>
      </c>
      <c r="C63" s="59">
        <v>0.84399999999999997</v>
      </c>
      <c r="D63" s="59">
        <v>1.0860000000000001</v>
      </c>
      <c r="E63" s="59">
        <v>1.282</v>
      </c>
      <c r="F63" s="59">
        <v>1.379</v>
      </c>
      <c r="G63" s="59">
        <v>1.4490000000000001</v>
      </c>
      <c r="H63" s="59">
        <v>1.5009999999999999</v>
      </c>
      <c r="I63" s="59">
        <v>1.625</v>
      </c>
    </row>
    <row r="64" spans="1:27" x14ac:dyDescent="0.3">
      <c r="A64" s="58">
        <v>-1.4</v>
      </c>
      <c r="B64" s="59">
        <f>-B40</f>
        <v>0.22500000000000001</v>
      </c>
      <c r="C64" s="59">
        <v>0.83199999999999996</v>
      </c>
      <c r="D64" s="59">
        <v>1.0409999999999999</v>
      </c>
      <c r="E64" s="59">
        <v>1.198</v>
      </c>
      <c r="F64" s="59">
        <v>1.27</v>
      </c>
      <c r="G64" s="59">
        <v>1.3180000000000001</v>
      </c>
      <c r="H64" s="59">
        <v>1.351</v>
      </c>
      <c r="I64" s="59">
        <v>1.4650000000000001</v>
      </c>
    </row>
    <row r="65" spans="1:16" x14ac:dyDescent="0.3">
      <c r="A65" s="58">
        <v>-1.6</v>
      </c>
      <c r="B65" s="59">
        <f>-B39</f>
        <v>0.254</v>
      </c>
      <c r="C65" s="59">
        <v>0.81699999999999995</v>
      </c>
      <c r="D65" s="59">
        <v>0.99399999999999999</v>
      </c>
      <c r="E65" s="59">
        <v>1.1160000000000001</v>
      </c>
      <c r="F65" s="59">
        <v>1.1659999999999999</v>
      </c>
      <c r="G65" s="59">
        <v>1.1970000000000001</v>
      </c>
      <c r="H65" s="59">
        <v>1.216</v>
      </c>
      <c r="I65" s="59">
        <v>1.28</v>
      </c>
    </row>
    <row r="66" spans="1:16" x14ac:dyDescent="0.3">
      <c r="A66" s="58">
        <v>-1.8</v>
      </c>
      <c r="B66" s="59">
        <f>-B38</f>
        <v>0.28199999999999997</v>
      </c>
      <c r="C66" s="59">
        <v>0.79900000000000004</v>
      </c>
      <c r="D66" s="59">
        <v>0.94499999999999995</v>
      </c>
      <c r="E66" s="59">
        <v>1.0349999999999999</v>
      </c>
      <c r="F66" s="59">
        <v>1.069</v>
      </c>
      <c r="G66" s="59">
        <v>1.087</v>
      </c>
      <c r="H66" s="59">
        <v>1.097</v>
      </c>
      <c r="I66" s="59">
        <v>1.1299999999999999</v>
      </c>
    </row>
    <row r="67" spans="1:16" x14ac:dyDescent="0.3">
      <c r="A67" s="58">
        <v>-2</v>
      </c>
      <c r="B67" s="59">
        <f>-B37</f>
        <v>0.307</v>
      </c>
      <c r="C67" s="59">
        <v>0.77700000000000002</v>
      </c>
      <c r="D67" s="59">
        <v>0.89500000000000002</v>
      </c>
      <c r="E67" s="59">
        <v>0.95899999999999996</v>
      </c>
      <c r="F67" s="59">
        <v>0.98</v>
      </c>
      <c r="G67" s="59">
        <v>0.99</v>
      </c>
      <c r="H67" s="59">
        <v>0.995</v>
      </c>
      <c r="I67" s="59">
        <v>1</v>
      </c>
    </row>
    <row r="68" spans="1:16" x14ac:dyDescent="0.3">
      <c r="A68" s="58">
        <v>-2.2000000000000002</v>
      </c>
      <c r="B68" s="59">
        <f>-B36</f>
        <v>0.33</v>
      </c>
      <c r="C68" s="59">
        <v>0.752</v>
      </c>
      <c r="D68" s="59">
        <v>0.84399999999999997</v>
      </c>
      <c r="E68" s="59">
        <v>0.88800000000000001</v>
      </c>
      <c r="F68" s="59">
        <v>0.9</v>
      </c>
      <c r="G68" s="59">
        <v>0.90500000000000003</v>
      </c>
      <c r="H68" s="59">
        <v>0.90700000000000003</v>
      </c>
      <c r="I68" s="59">
        <v>0.91</v>
      </c>
    </row>
    <row r="69" spans="1:16" x14ac:dyDescent="0.3">
      <c r="A69" s="58">
        <v>-2.5</v>
      </c>
      <c r="B69" s="59">
        <f>-B35</f>
        <v>0.36</v>
      </c>
      <c r="C69" s="59">
        <v>0.71099999999999997</v>
      </c>
      <c r="D69" s="59">
        <v>0.77100000000000002</v>
      </c>
      <c r="E69" s="59">
        <v>0.79300000000000004</v>
      </c>
      <c r="F69" s="59">
        <v>0.79800000000000004</v>
      </c>
      <c r="G69" s="59">
        <v>0.79900000000000004</v>
      </c>
      <c r="H69" s="59">
        <v>0.8</v>
      </c>
      <c r="I69" s="59">
        <v>0.80200000000000005</v>
      </c>
    </row>
    <row r="70" spans="1:16" x14ac:dyDescent="0.3">
      <c r="A70" s="58">
        <v>-3</v>
      </c>
      <c r="B70" s="59">
        <f>-B34</f>
        <v>0.39600000000000002</v>
      </c>
      <c r="C70" s="59">
        <v>0.63600000000000001</v>
      </c>
      <c r="D70" s="59">
        <v>0.66</v>
      </c>
      <c r="E70" s="59">
        <v>0.66600000000000004</v>
      </c>
      <c r="F70" s="59">
        <v>0.66600000000000004</v>
      </c>
      <c r="G70" s="59">
        <v>0.66700000000000004</v>
      </c>
      <c r="H70" s="59">
        <v>0.66700000000000004</v>
      </c>
      <c r="I70" s="59">
        <v>0.66800000000000004</v>
      </c>
    </row>
    <row r="72" spans="1:16" x14ac:dyDescent="0.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</row>
  </sheetData>
  <mergeCells count="42">
    <mergeCell ref="AS3:AS4"/>
    <mergeCell ref="AT3:AV4"/>
    <mergeCell ref="AW3:AW4"/>
    <mergeCell ref="B30:I30"/>
    <mergeCell ref="B32:I32"/>
    <mergeCell ref="K32:K53"/>
    <mergeCell ref="AJ3:AJ4"/>
    <mergeCell ref="AK3:AK4"/>
    <mergeCell ref="AL3:AL4"/>
    <mergeCell ref="AM3:AM4"/>
    <mergeCell ref="AN3:AN4"/>
    <mergeCell ref="AP3:AR4"/>
    <mergeCell ref="AC3:AC4"/>
    <mergeCell ref="AD3:AD4"/>
    <mergeCell ref="AE3:AE4"/>
    <mergeCell ref="AF3:AF4"/>
    <mergeCell ref="AG3:AG4"/>
    <mergeCell ref="AI3:AI4"/>
    <mergeCell ref="V3:V4"/>
    <mergeCell ref="W3:W4"/>
    <mergeCell ref="X3:X4"/>
    <mergeCell ref="Z3:Z4"/>
    <mergeCell ref="AA3:AA4"/>
    <mergeCell ref="AB3:AB4"/>
    <mergeCell ref="U3:U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I3:I4"/>
    <mergeCell ref="D3:D4"/>
    <mergeCell ref="E3:E4"/>
    <mergeCell ref="F3:F4"/>
    <mergeCell ref="G3:G4"/>
    <mergeCell ref="H3:H4"/>
  </mergeCells>
  <pageMargins left="0.75" right="0.75" top="1" bottom="1" header="0.5" footer="0.5"/>
  <pageSetup orientation="portrait" horizontalDpi="36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2E7F-E4C5-4903-BA5F-68A2F6938F4F}">
  <dimension ref="B2:L12"/>
  <sheetViews>
    <sheetView topLeftCell="B1" workbookViewId="0">
      <selection activeCell="L13" sqref="L13"/>
    </sheetView>
    <sheetView workbookViewId="1"/>
  </sheetViews>
  <sheetFormatPr defaultRowHeight="14.4" x14ac:dyDescent="0.3"/>
  <cols>
    <col min="3" max="12" width="8.21875" customWidth="1"/>
  </cols>
  <sheetData>
    <row r="2" spans="2:12" x14ac:dyDescent="0.3">
      <c r="B2" t="s">
        <v>45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3">
      <c r="B3">
        <v>10</v>
      </c>
      <c r="C3">
        <v>0.49519999999999997</v>
      </c>
      <c r="D3">
        <v>0.49959999999999999</v>
      </c>
      <c r="E3">
        <v>0.50349999999999995</v>
      </c>
      <c r="F3">
        <v>0.50700000000000001</v>
      </c>
      <c r="G3">
        <v>0.51</v>
      </c>
      <c r="H3">
        <v>0.51280000000000003</v>
      </c>
      <c r="I3">
        <v>0.51570000000000005</v>
      </c>
      <c r="J3">
        <v>0.5181</v>
      </c>
      <c r="K3">
        <v>0.5202</v>
      </c>
      <c r="L3">
        <v>0.52200000000000002</v>
      </c>
    </row>
    <row r="4" spans="2:12" x14ac:dyDescent="0.3">
      <c r="B4">
        <v>20</v>
      </c>
      <c r="C4">
        <v>0.52359999999999995</v>
      </c>
      <c r="D4">
        <v>0.5252</v>
      </c>
      <c r="E4">
        <v>0.52680000000000005</v>
      </c>
      <c r="F4">
        <v>0.52829999999999999</v>
      </c>
      <c r="G4">
        <v>0.52959999999999996</v>
      </c>
      <c r="H4">
        <v>0.53090000000000004</v>
      </c>
      <c r="I4">
        <v>0.53200000000000003</v>
      </c>
      <c r="J4">
        <v>0.53320000000000001</v>
      </c>
      <c r="K4">
        <v>0.5343</v>
      </c>
      <c r="L4">
        <v>0.5353</v>
      </c>
    </row>
    <row r="5" spans="2:12" x14ac:dyDescent="0.3">
      <c r="B5">
        <v>30</v>
      </c>
      <c r="C5">
        <v>0.53620000000000001</v>
      </c>
      <c r="D5">
        <v>0.53710000000000002</v>
      </c>
      <c r="E5">
        <v>0.53800000000000003</v>
      </c>
      <c r="F5">
        <v>0.53879999999999995</v>
      </c>
      <c r="G5">
        <v>0.53959999999999997</v>
      </c>
      <c r="H5">
        <v>0.54020000000000001</v>
      </c>
      <c r="I5">
        <v>0.54100000000000004</v>
      </c>
      <c r="J5">
        <v>0.54179999999999995</v>
      </c>
      <c r="K5">
        <v>0.54239999999999999</v>
      </c>
      <c r="L5">
        <v>0.54300000000000004</v>
      </c>
    </row>
    <row r="6" spans="2:12" x14ac:dyDescent="0.3">
      <c r="B6">
        <v>40</v>
      </c>
      <c r="C6">
        <v>0.54359999999999997</v>
      </c>
      <c r="D6">
        <v>0.54420000000000002</v>
      </c>
      <c r="E6">
        <v>0.54479999999999995</v>
      </c>
      <c r="F6">
        <v>0.54530000000000001</v>
      </c>
      <c r="G6">
        <v>0.54579999999999995</v>
      </c>
      <c r="H6">
        <v>0.54630000000000001</v>
      </c>
      <c r="I6">
        <v>0.54679999999999995</v>
      </c>
      <c r="J6">
        <v>0.54730000000000001</v>
      </c>
      <c r="K6">
        <v>0.54769999999999996</v>
      </c>
      <c r="L6">
        <v>0.54810000000000003</v>
      </c>
    </row>
    <row r="7" spans="2:12" x14ac:dyDescent="0.3">
      <c r="B7">
        <v>50</v>
      </c>
      <c r="C7">
        <v>0.54849999999999999</v>
      </c>
      <c r="D7">
        <v>0.54890000000000005</v>
      </c>
      <c r="E7">
        <v>0.54930000000000001</v>
      </c>
      <c r="F7">
        <v>0.54969999999999997</v>
      </c>
      <c r="G7">
        <v>0.55010000000000003</v>
      </c>
      <c r="H7">
        <v>0.5504</v>
      </c>
      <c r="I7">
        <v>0.55079999999999996</v>
      </c>
      <c r="J7">
        <v>0.55110000000000003</v>
      </c>
      <c r="K7">
        <v>0.55149999999999999</v>
      </c>
      <c r="L7">
        <v>0.55179999999999996</v>
      </c>
    </row>
    <row r="8" spans="2:12" x14ac:dyDescent="0.3">
      <c r="B8">
        <v>60</v>
      </c>
      <c r="C8">
        <v>0.55210000000000004</v>
      </c>
      <c r="D8">
        <v>0.5524</v>
      </c>
      <c r="E8">
        <v>0.55269999999999997</v>
      </c>
      <c r="F8">
        <v>0.55300000000000005</v>
      </c>
      <c r="G8">
        <v>0.55330000000000001</v>
      </c>
      <c r="H8">
        <v>0.55349999999999999</v>
      </c>
      <c r="I8">
        <v>0.55379999999999996</v>
      </c>
      <c r="J8">
        <v>0.55400000000000005</v>
      </c>
      <c r="K8">
        <v>0.55430000000000001</v>
      </c>
      <c r="L8">
        <v>0.55449999999999999</v>
      </c>
    </row>
    <row r="9" spans="2:12" x14ac:dyDescent="0.3">
      <c r="B9">
        <v>70</v>
      </c>
      <c r="C9">
        <v>0.55479999999999996</v>
      </c>
      <c r="D9">
        <v>0.55500000000000005</v>
      </c>
      <c r="E9">
        <v>0.55520000000000003</v>
      </c>
      <c r="F9">
        <v>0.55549999999999999</v>
      </c>
      <c r="G9">
        <v>0.55569999999999997</v>
      </c>
      <c r="H9">
        <v>0.55589999999999995</v>
      </c>
      <c r="I9">
        <v>0.55610000000000004</v>
      </c>
      <c r="J9">
        <v>0.55630000000000002</v>
      </c>
      <c r="K9">
        <v>0.55649999999999999</v>
      </c>
      <c r="L9">
        <v>0.55669999999999997</v>
      </c>
    </row>
    <row r="10" spans="2:12" x14ac:dyDescent="0.3">
      <c r="B10">
        <v>80</v>
      </c>
      <c r="C10">
        <v>0.55689999999999995</v>
      </c>
      <c r="D10">
        <v>0.55700000000000005</v>
      </c>
      <c r="E10">
        <v>0.56720000000000004</v>
      </c>
      <c r="F10">
        <v>0.55740000000000001</v>
      </c>
      <c r="G10">
        <v>0.55759999999999998</v>
      </c>
      <c r="H10">
        <v>0.55779999999999996</v>
      </c>
      <c r="I10">
        <v>0.55800000000000005</v>
      </c>
      <c r="J10">
        <v>0.55810000000000004</v>
      </c>
      <c r="K10">
        <v>0.55830000000000002</v>
      </c>
      <c r="L10">
        <v>0.5585</v>
      </c>
    </row>
    <row r="11" spans="2:12" x14ac:dyDescent="0.3">
      <c r="B11">
        <v>90</v>
      </c>
      <c r="C11">
        <v>0.55859999999999999</v>
      </c>
      <c r="D11">
        <v>0.55869999999999997</v>
      </c>
      <c r="E11">
        <v>0.55889999999999995</v>
      </c>
      <c r="F11">
        <v>0.55910000000000004</v>
      </c>
      <c r="G11">
        <v>0.55920000000000003</v>
      </c>
      <c r="H11">
        <v>0.55930000000000002</v>
      </c>
      <c r="I11">
        <v>0.5595</v>
      </c>
      <c r="J11">
        <v>0.55959999999999999</v>
      </c>
      <c r="K11">
        <v>0.55979999999999996</v>
      </c>
      <c r="L11">
        <v>0.55989999999999995</v>
      </c>
    </row>
    <row r="12" spans="2:12" x14ac:dyDescent="0.3">
      <c r="B12">
        <v>100</v>
      </c>
      <c r="C12">
        <v>0.56000000000000005</v>
      </c>
      <c r="D12">
        <v>0.56020000000000003</v>
      </c>
      <c r="E12">
        <v>0.56030000000000002</v>
      </c>
      <c r="F12">
        <v>0.56040000000000001</v>
      </c>
      <c r="G12">
        <v>0.56059999999999999</v>
      </c>
      <c r="H12">
        <v>0.56069999999999998</v>
      </c>
      <c r="I12">
        <v>0.50680000000000003</v>
      </c>
      <c r="J12">
        <v>0.50690000000000002</v>
      </c>
      <c r="K12">
        <v>0.56100000000000005</v>
      </c>
      <c r="L12">
        <v>0.56110000000000004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0FB7-8D1C-40C8-AD46-1621FE110BF9}">
  <dimension ref="B2:L12"/>
  <sheetViews>
    <sheetView tabSelected="1" topLeftCell="B1" workbookViewId="0">
      <selection activeCell="L13" sqref="L13"/>
    </sheetView>
    <sheetView workbookViewId="1"/>
  </sheetViews>
  <sheetFormatPr defaultRowHeight="14.4" x14ac:dyDescent="0.3"/>
  <cols>
    <col min="3" max="12" width="8.21875" customWidth="1"/>
  </cols>
  <sheetData>
    <row r="2" spans="2:12" x14ac:dyDescent="0.3">
      <c r="B2" t="s">
        <v>45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3">
      <c r="B3">
        <v>10</v>
      </c>
      <c r="C3">
        <v>0.9496</v>
      </c>
      <c r="D3">
        <v>0.96760000000000002</v>
      </c>
      <c r="E3">
        <v>0.98329999999999995</v>
      </c>
      <c r="F3">
        <v>0.99709999999999999</v>
      </c>
      <c r="G3">
        <v>1.0095000000000001</v>
      </c>
      <c r="H3">
        <v>1.0206</v>
      </c>
      <c r="I3">
        <v>1.0316000000000001</v>
      </c>
      <c r="J3">
        <v>1.0410999999999999</v>
      </c>
      <c r="K3">
        <v>1.0492999999999999</v>
      </c>
      <c r="L3">
        <v>1.0565</v>
      </c>
    </row>
    <row r="4" spans="2:12" x14ac:dyDescent="0.3">
      <c r="B4">
        <v>20</v>
      </c>
      <c r="C4">
        <v>1.0628</v>
      </c>
      <c r="D4">
        <v>1.0696000000000001</v>
      </c>
      <c r="E4">
        <v>1.0753999999999999</v>
      </c>
      <c r="F4">
        <v>1.0810999999999999</v>
      </c>
      <c r="G4">
        <v>1.0864</v>
      </c>
      <c r="H4">
        <v>1.0914999999999999</v>
      </c>
      <c r="I4">
        <v>1.0861000000000001</v>
      </c>
      <c r="J4">
        <v>1.1004</v>
      </c>
      <c r="K4">
        <v>1.1047</v>
      </c>
      <c r="L4">
        <v>1.1086</v>
      </c>
    </row>
    <row r="5" spans="2:12" x14ac:dyDescent="0.3">
      <c r="B5">
        <v>30</v>
      </c>
      <c r="C5">
        <v>1.1124000000000001</v>
      </c>
      <c r="D5">
        <v>1.1158999999999999</v>
      </c>
      <c r="E5">
        <v>1.1193</v>
      </c>
      <c r="F5">
        <v>1.1226</v>
      </c>
      <c r="G5">
        <v>1.1254999999999999</v>
      </c>
      <c r="H5">
        <v>1.1286</v>
      </c>
      <c r="I5">
        <v>1.1313</v>
      </c>
      <c r="J5">
        <v>1.1338999999999999</v>
      </c>
      <c r="K5">
        <v>1.1363000000000001</v>
      </c>
      <c r="L5">
        <v>1.1388</v>
      </c>
    </row>
    <row r="6" spans="2:12" x14ac:dyDescent="0.3">
      <c r="B6">
        <v>40</v>
      </c>
      <c r="C6">
        <v>1.1413</v>
      </c>
      <c r="D6">
        <v>1.1435999999999999</v>
      </c>
      <c r="E6">
        <v>1.1457999999999999</v>
      </c>
      <c r="F6">
        <v>1.1479999999999999</v>
      </c>
      <c r="G6">
        <v>1.1498999999999999</v>
      </c>
      <c r="H6">
        <v>1.1518999999999999</v>
      </c>
      <c r="I6">
        <v>1.1537999999999999</v>
      </c>
      <c r="J6">
        <v>1.1556999999999999</v>
      </c>
      <c r="K6">
        <v>1.1547000000000001</v>
      </c>
      <c r="L6">
        <v>1.159</v>
      </c>
    </row>
    <row r="7" spans="2:12" x14ac:dyDescent="0.3">
      <c r="B7">
        <v>50</v>
      </c>
      <c r="C7">
        <v>1.1607000000000001</v>
      </c>
      <c r="D7">
        <v>1.1623000000000001</v>
      </c>
      <c r="E7">
        <v>1.1637999999999999</v>
      </c>
      <c r="F7">
        <v>1.1657999999999999</v>
      </c>
      <c r="G7">
        <v>1.1667000000000001</v>
      </c>
      <c r="H7">
        <v>1.1680999999999999</v>
      </c>
      <c r="I7">
        <v>1.196</v>
      </c>
      <c r="J7">
        <v>1.1708000000000001</v>
      </c>
      <c r="K7">
        <v>1.1720999999999999</v>
      </c>
      <c r="L7">
        <v>1.1734</v>
      </c>
    </row>
    <row r="8" spans="2:12" x14ac:dyDescent="0.3">
      <c r="B8">
        <v>60</v>
      </c>
      <c r="C8">
        <v>1.1747000000000001</v>
      </c>
      <c r="D8">
        <v>1.1758999999999999</v>
      </c>
      <c r="E8">
        <v>1.177</v>
      </c>
      <c r="F8">
        <v>1.1781999999999999</v>
      </c>
      <c r="G8">
        <v>1.1793</v>
      </c>
      <c r="H8">
        <v>1.1802999999999999</v>
      </c>
      <c r="I8">
        <v>1.1814</v>
      </c>
      <c r="J8">
        <v>1.1823999999999999</v>
      </c>
      <c r="K8">
        <v>1.1834</v>
      </c>
      <c r="L8">
        <v>1.1843999999999999</v>
      </c>
    </row>
    <row r="9" spans="2:12" x14ac:dyDescent="0.3">
      <c r="B9">
        <v>70</v>
      </c>
      <c r="C9">
        <v>1.1854</v>
      </c>
      <c r="D9">
        <v>1.1863999999999999</v>
      </c>
      <c r="E9">
        <v>1.1873</v>
      </c>
      <c r="F9">
        <v>1.1880999999999999</v>
      </c>
      <c r="G9">
        <v>1.1890000000000001</v>
      </c>
      <c r="H9">
        <v>1.1898</v>
      </c>
      <c r="I9">
        <v>1.1906000000000001</v>
      </c>
      <c r="J9">
        <v>1.1915</v>
      </c>
      <c r="K9">
        <v>1.1922999999999999</v>
      </c>
      <c r="L9">
        <v>1.1930000000000001</v>
      </c>
    </row>
    <row r="10" spans="2:12" x14ac:dyDescent="0.3">
      <c r="B10">
        <v>80</v>
      </c>
      <c r="C10">
        <v>1.1938</v>
      </c>
      <c r="D10">
        <v>1.1944999999999999</v>
      </c>
      <c r="E10">
        <v>1.1953</v>
      </c>
      <c r="F10">
        <v>1.1959</v>
      </c>
      <c r="G10">
        <v>1.1967000000000001</v>
      </c>
      <c r="H10">
        <v>1.1973</v>
      </c>
      <c r="I10">
        <v>1.1987000000000001</v>
      </c>
      <c r="J10">
        <v>1.1987000000000001</v>
      </c>
      <c r="K10">
        <v>1.1994</v>
      </c>
      <c r="L10">
        <v>1.2000999999999999</v>
      </c>
    </row>
    <row r="11" spans="2:12" x14ac:dyDescent="0.3">
      <c r="B11">
        <v>90</v>
      </c>
      <c r="C11">
        <v>1.2007000000000001</v>
      </c>
      <c r="D11">
        <v>1.2013</v>
      </c>
      <c r="E11">
        <v>1.202</v>
      </c>
      <c r="F11">
        <v>1.2025999999999999</v>
      </c>
      <c r="G11">
        <v>1.2032</v>
      </c>
      <c r="H11">
        <v>1.2038</v>
      </c>
      <c r="I11">
        <v>1.2043999999999999</v>
      </c>
      <c r="J11">
        <v>2.2048999999999999</v>
      </c>
      <c r="K11">
        <v>1.2055</v>
      </c>
      <c r="L11">
        <v>1.206</v>
      </c>
    </row>
    <row r="12" spans="2:12" x14ac:dyDescent="0.3">
      <c r="B12">
        <v>100</v>
      </c>
      <c r="C12">
        <v>1.2064999999999999</v>
      </c>
      <c r="D12">
        <v>1.2069000000000001</v>
      </c>
      <c r="E12">
        <v>1.2073</v>
      </c>
      <c r="F12">
        <v>1.2077</v>
      </c>
      <c r="G12">
        <v>1.2081</v>
      </c>
      <c r="H12">
        <v>1.2083999999999999</v>
      </c>
      <c r="I12">
        <v>1.2087000000000001</v>
      </c>
      <c r="J12">
        <v>1.2090000000000001</v>
      </c>
      <c r="K12">
        <v>1.2093</v>
      </c>
      <c r="L12">
        <v>1.2096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Tabel_Z</vt:lpstr>
      <vt:lpstr>log_pearson_III</vt:lpstr>
      <vt:lpstr>lp_III</vt:lpstr>
      <vt:lpstr>Tabel</vt:lpstr>
      <vt:lpstr>yn</vt:lpstr>
      <vt:lpstr>sn</vt:lpstr>
      <vt:lpstr>log_pearson_III!ExternalData_1</vt:lpstr>
      <vt:lpstr>lp_III!ExternalData_1</vt:lpstr>
      <vt:lpstr>lp_III!lp_1.5</vt:lpstr>
      <vt:lpstr>lp_1.5</vt:lpstr>
      <vt:lpstr>lp_III!lp_10</vt:lpstr>
      <vt:lpstr>lp_10</vt:lpstr>
      <vt:lpstr>lp_III!lp_100</vt:lpstr>
      <vt:lpstr>lp_100</vt:lpstr>
      <vt:lpstr>lp_III!lp_1000</vt:lpstr>
      <vt:lpstr>lp_1000</vt:lpstr>
      <vt:lpstr>lp_III!lp_2</vt:lpstr>
      <vt:lpstr>lp_2</vt:lpstr>
      <vt:lpstr>lp_III!lp_200</vt:lpstr>
      <vt:lpstr>lp_200</vt:lpstr>
      <vt:lpstr>lp_III!lp_25</vt:lpstr>
      <vt:lpstr>lp_25</vt:lpstr>
      <vt:lpstr>lp_III!lp_5</vt:lpstr>
      <vt:lpstr>lp_5</vt:lpstr>
      <vt:lpstr>lp_III!lp_50</vt:lpstr>
      <vt:lpstr>lp_50</vt:lpstr>
      <vt:lpstr>sn_tabel</vt:lpstr>
      <vt:lpstr>lp_III!test_lp_1.5</vt:lpstr>
      <vt:lpstr>test_lp_1.5</vt:lpstr>
      <vt:lpstr>yn_tabel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irpanch ch</dc:creator>
  <cp:lastModifiedBy>irpanch ch</cp:lastModifiedBy>
  <dcterms:created xsi:type="dcterms:W3CDTF">2020-08-22T01:26:12Z</dcterms:created>
  <dcterms:modified xsi:type="dcterms:W3CDTF">2020-09-29T03:19:14Z</dcterms:modified>
</cp:coreProperties>
</file>