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nan\Desktop\"/>
    </mc:Choice>
  </mc:AlternateContent>
  <xr:revisionPtr revIDLastSave="0" documentId="13_ncr:1_{E3CB5C8D-87CA-4863-87FF-B66CF76C693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8" i="1" l="1"/>
  <c r="O7" i="1"/>
  <c r="G10" i="1"/>
  <c r="J10" i="1" s="1"/>
  <c r="G14" i="1"/>
  <c r="G5" i="1"/>
  <c r="H5" i="1" s="1"/>
  <c r="G8" i="1"/>
  <c r="H8" i="1" s="1"/>
  <c r="G2" i="1"/>
  <c r="H2" i="1" s="1"/>
  <c r="G18" i="1"/>
  <c r="J18" i="1" s="1"/>
  <c r="G4" i="1"/>
  <c r="J4" i="1" s="1"/>
  <c r="G3" i="1"/>
  <c r="J3" i="1" s="1"/>
  <c r="G17" i="1"/>
  <c r="G13" i="1"/>
  <c r="G6" i="1"/>
  <c r="H6" i="1" s="1"/>
  <c r="G7" i="1"/>
  <c r="H7" i="1" s="1"/>
  <c r="G11" i="1"/>
  <c r="H11" i="1" s="1"/>
  <c r="G25" i="1"/>
  <c r="J25" i="1" s="1"/>
  <c r="G20" i="1"/>
  <c r="J20" i="1" s="1"/>
  <c r="G24" i="1"/>
  <c r="J24" i="1" s="1"/>
  <c r="G19" i="1"/>
  <c r="J19" i="1" s="1"/>
  <c r="G15" i="1"/>
  <c r="G21" i="1"/>
  <c r="H21" i="1" s="1"/>
  <c r="G16" i="1"/>
  <c r="J16" i="1" s="1"/>
  <c r="G26" i="1"/>
  <c r="H26" i="1" s="1"/>
  <c r="G22" i="1"/>
  <c r="J22" i="1" s="1"/>
  <c r="G27" i="1"/>
  <c r="J27" i="1" s="1"/>
  <c r="G12" i="1"/>
  <c r="J12" i="1" s="1"/>
  <c r="G28" i="1"/>
  <c r="J28" i="1" s="1"/>
  <c r="G23" i="1"/>
  <c r="G9" i="1"/>
  <c r="H9" i="1" s="1"/>
  <c r="J14" i="1"/>
  <c r="J5" i="1"/>
  <c r="J2" i="1"/>
  <c r="J17" i="1"/>
  <c r="J13" i="1"/>
  <c r="J15" i="1"/>
  <c r="J23" i="1"/>
  <c r="H10" i="1"/>
  <c r="H14" i="1"/>
  <c r="H17" i="1"/>
  <c r="H13" i="1"/>
  <c r="H15" i="1"/>
  <c r="H28" i="1"/>
  <c r="H23" i="1"/>
  <c r="D2" i="1"/>
  <c r="J21" i="1" l="1"/>
  <c r="J11" i="1"/>
  <c r="J6" i="1"/>
  <c r="H19" i="1"/>
  <c r="H16" i="1"/>
  <c r="J9" i="1"/>
  <c r="J8" i="1"/>
  <c r="J7" i="1"/>
  <c r="H20" i="1"/>
  <c r="H27" i="1"/>
  <c r="H3" i="1"/>
  <c r="H4" i="1"/>
  <c r="J26" i="1"/>
  <c r="H12" i="1"/>
  <c r="H24" i="1"/>
  <c r="H22" i="1"/>
  <c r="H18" i="1"/>
  <c r="H25" i="1"/>
  <c r="I2" i="1"/>
  <c r="I11" i="1"/>
  <c r="I3" i="1"/>
  <c r="I9" i="1"/>
  <c r="I15" i="1"/>
  <c r="I23" i="1"/>
  <c r="I27" i="1"/>
  <c r="I12" i="1"/>
  <c r="I21" i="1"/>
  <c r="I7" i="1"/>
  <c r="I28" i="1"/>
  <c r="I26" i="1"/>
  <c r="I19" i="1"/>
  <c r="I18" i="1"/>
  <c r="I20" i="1"/>
  <c r="I6" i="1"/>
  <c r="I13" i="1"/>
  <c r="I5" i="1"/>
  <c r="I16" i="1"/>
  <c r="I17" i="1"/>
  <c r="I8" i="1"/>
  <c r="I25" i="1"/>
  <c r="I24" i="1"/>
  <c r="I14" i="1"/>
  <c r="I22" i="1"/>
  <c r="I10" i="1"/>
  <c r="I4" i="1"/>
</calcChain>
</file>

<file path=xl/sharedStrings.xml><?xml version="1.0" encoding="utf-8"?>
<sst xmlns="http://schemas.openxmlformats.org/spreadsheetml/2006/main" count="128" uniqueCount="123">
  <si>
    <t>ID</t>
  </si>
  <si>
    <t>SMILES</t>
  </si>
  <si>
    <t>IC50</t>
  </si>
  <si>
    <t>dGexp</t>
  </si>
  <si>
    <t>MMGBSA</t>
  </si>
  <si>
    <t>dGpred</t>
  </si>
  <si>
    <t>IC50predMAX</t>
  </si>
  <si>
    <t>IC50pred</t>
  </si>
  <si>
    <t>IC50predMIN</t>
  </si>
  <si>
    <t>IN05001</t>
  </si>
  <si>
    <t>NC1=NC=C(C2=CC(C(OCC)=O)=NN2C)C3=C1C(C4=NNC(C)=C4C)=CS3</t>
  </si>
  <si>
    <t>IN05004</t>
  </si>
  <si>
    <t>NC1=NC=C(C2=CC(C(OCC)=O)=NN2C)C3=C1C(C4=CN5C(C=N4)=NC=C5)=CS3</t>
  </si>
  <si>
    <t>IN05005</t>
  </si>
  <si>
    <t>NC1=NC=C(C2=CC(C(OCC)=O)=NN2C)C3=C1C(C4=CC5=NN=CN5C=C4)=CS3</t>
  </si>
  <si>
    <t>IN05006</t>
  </si>
  <si>
    <t>NC1=NC=C(C2=CC(C(OCC)=O)=NN2C)C3=C1C(C4=CN5C(C=C4)=NC=C5)=CS3</t>
  </si>
  <si>
    <t>IN05007</t>
  </si>
  <si>
    <t>CCOC(C(C=C1C2=CN=C(C3=C2SC=C3C4=CC5=NC=NN5C=C4)N)=NN1C)=O</t>
  </si>
  <si>
    <t>IN05008</t>
  </si>
  <si>
    <t>NC1=NC=C(C2=CC(C(OCC)=O)=NN2C)C3=C1C(C4=CC5=C(ON=C5)C=C4)=CS3</t>
  </si>
  <si>
    <t>IN05009</t>
  </si>
  <si>
    <t>NC1=NC=C(C2=CC(C(OCC)=O)=NN2C)C3=C1C(C4=CC=C(OC=N5)C5=C4)=CS3</t>
  </si>
  <si>
    <t>IN05010</t>
  </si>
  <si>
    <t>NC1=NC=C(C2=CC(C(OCC)=O)=NN2C)C3=C1C(C4=CN5C(C=C4)=NC=N5)=CS3</t>
  </si>
  <si>
    <t>IN05011</t>
  </si>
  <si>
    <t>NC1=NC=C(C2=CC(C(OCC)=O)=NN2C)C3=C1C(C4=CC5=NC=CN5C=C4)=CS3</t>
  </si>
  <si>
    <t>IN05012</t>
  </si>
  <si>
    <t>CCOC(C(C=C1C2=CN=C(C3=C2SC=C3C4=CN5N=CC=C5N=C4)N)=NN1C)=O</t>
  </si>
  <si>
    <t>IN05016</t>
  </si>
  <si>
    <t>NC1=NC=C(C2=CC(C(OCC)=O)=NN2C)C3=C1C(C4=CC=C(OC=N5)C5=C4)=CO3</t>
  </si>
  <si>
    <t>IN05018</t>
  </si>
  <si>
    <t>NC1=NC=C(C2=CC(C(OCC)=O)=NN2C)C3=C1C(C4=CC=C(SC=N5)C5=C4)=CO3</t>
  </si>
  <si>
    <t>IN05019</t>
  </si>
  <si>
    <t>NC1=C2C(SC=C2C(C=CN3C)=CC3=O)=C(C4=CC(C)=NN4C)C=N1</t>
  </si>
  <si>
    <t>IN05020</t>
  </si>
  <si>
    <t>NC1=C2C(SC=C2C3=C4N(C=CN=C4)N=C3)=C(C5=CC(C)=NN5C)C=N1</t>
  </si>
  <si>
    <t>IN05022</t>
  </si>
  <si>
    <t>NC(C1=C2SC=C1C3=CC=C4SC=NC4=C3)=NC=C2C5=CC(C(O)=O)=NN5C</t>
  </si>
  <si>
    <t>IN05025</t>
  </si>
  <si>
    <t>CC1=NN(C)C(C2=CN=C(C3=C2SC=C3C4=CC=CC5=C4C=NN5)N)=C1</t>
  </si>
  <si>
    <t>IN05026</t>
  </si>
  <si>
    <t>CC(C=C1C2=CN=C(C3=C2SC=C3C4=CC=C5C(C(NC5)=O)=C4)N)=NN1C</t>
  </si>
  <si>
    <t>IN05028</t>
  </si>
  <si>
    <t>CN1C(C2=CN=C(N)C3=C2SC=C3C4=CC(C(NC=C5)=O)=C5C=[*]4)=CC(C)=N1</t>
  </si>
  <si>
    <t>IN05029</t>
  </si>
  <si>
    <t>CC(C=C1C2=CN=C(N)C3=C2SC=C3/C=C/C4=NN=CC=C4)=NN1C</t>
  </si>
  <si>
    <t>IN05032</t>
  </si>
  <si>
    <t>CN1C(C2=CN=C(N)C3=C2SC=C3C4=CC(C(NC=C5)=O)=C5C=C4)=CC(C(O)=O)=N1</t>
  </si>
  <si>
    <t>IN05033</t>
  </si>
  <si>
    <t>NC1=NC=C(C2=CC(C(OCC)=O)=NN2C)C3=C1C(C4=CC5=NC=NN5C=C4)=CO3</t>
  </si>
  <si>
    <t>IN05034</t>
  </si>
  <si>
    <t>CN1C(C2=CN=C(C3=C2OC=C3C4=CC5=C(C=C4)N(C)C=N5)N)=CC(C(OCC)=O)=N1</t>
  </si>
  <si>
    <t>IN05035</t>
  </si>
  <si>
    <t>NC1=C2C(OC=C2C(C=CN3[H])=CC3=O)=C(C4=CC(C(OCC)=O)=NN4C)C=N1</t>
  </si>
  <si>
    <t>IN05036</t>
  </si>
  <si>
    <t>CN1C(C2=CN=C(N)C3=C2OC=C3C4=CC5=C(C=C4)N=CC=N5)=CC(C(OCC)=O)=N1</t>
  </si>
  <si>
    <t>IN05039</t>
  </si>
  <si>
    <t>NC1=NC=C(C#CC(OCC)OCC)C2=C1C(C3=CC(N=CS4)=C4C=C3)=CO2</t>
  </si>
  <si>
    <t>IN05043</t>
  </si>
  <si>
    <t>CN1C(C2=CN=C(N)C3=C2OC=C3C4=CC(C(NC=C5)=O)=C5C=C4)=CC(C(OCC)=O)=N1</t>
  </si>
  <si>
    <t>实际落在误差范围内</t>
    <phoneticPr fontId="1" type="noConversion"/>
  </si>
  <si>
    <r>
      <t>RIPK2</t>
    </r>
    <r>
      <rPr>
        <b/>
        <sz val="18"/>
        <rFont val="宋体"/>
        <family val="2"/>
        <charset val="134"/>
      </rPr>
      <t>抑制剂活性预测效果总结</t>
    </r>
    <phoneticPr fontId="1" type="noConversion"/>
  </si>
  <si>
    <t>实际落在误差范围外</t>
    <phoneticPr fontId="1" type="noConversion"/>
  </si>
  <si>
    <t>GSK843</t>
    <phoneticPr fontId="1" type="noConversion"/>
  </si>
  <si>
    <t>control</t>
  </si>
  <si>
    <t>reference:</t>
    <phoneticPr fontId="1" type="noConversion"/>
  </si>
  <si>
    <r>
      <t xml:space="preserve">Schindler, C. E. M., Baumann, H., Blum, A., Böse, D., Buchstaller, H. P., Burgdorf, L., Cappel, D., Chekler, E., Czodrowski, P., Dorsch, D., Eguida, M. K. I., Follows, B., Fuchß, T., Grädler, U., Gunera, J., Johnson, T., Lebrun, C. J., Karra, S., Klein, M., … Kuhn, D. (2020). Large-scale assessment of binding free energy calculations in active drug discovery projects. </t>
    </r>
    <r>
      <rPr>
        <i/>
        <sz val="10"/>
        <rFont val="Arial"/>
        <family val="2"/>
      </rPr>
      <t>Journal of Chemical Information and Modeling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60</t>
    </r>
    <r>
      <rPr>
        <sz val="10"/>
        <rFont val="Arial"/>
        <family val="2"/>
      </rPr>
      <t>(11), 5457–5474. https://doi.org/10.1021/acs.jcim.0c00900</t>
    </r>
  </si>
  <si>
    <r>
      <rPr>
        <sz val="10"/>
        <rFont val="宋体"/>
        <family val="2"/>
        <charset val="134"/>
      </rPr>
      <t>以2020年</t>
    </r>
    <r>
      <rPr>
        <sz val="10"/>
        <rFont val="Arial"/>
        <family val="2"/>
      </rPr>
      <t>schrodinger</t>
    </r>
    <r>
      <rPr>
        <sz val="10"/>
        <rFont val="宋体"/>
        <family val="2"/>
        <charset val="134"/>
      </rPr>
      <t>发表的</t>
    </r>
    <r>
      <rPr>
        <sz val="10"/>
        <rFont val="Arial"/>
        <family val="2"/>
      </rPr>
      <t>FEP+</t>
    </r>
    <r>
      <rPr>
        <sz val="10"/>
        <rFont val="宋体"/>
        <family val="2"/>
        <charset val="134"/>
      </rPr>
      <t>性能作为对比</t>
    </r>
    <phoneticPr fontId="1" type="noConversion"/>
  </si>
  <si>
    <t>在+-1.3 kcal/mol的误差下（0.13~7.5倍），预测命中率为66.67%</t>
    <phoneticPr fontId="1" type="noConversion"/>
  </si>
  <si>
    <t>Molecule ChEMBL ID</t>
  </si>
  <si>
    <t>pChEMBL Value</t>
  </si>
  <si>
    <t>Smiles</t>
  </si>
  <si>
    <t>glide</t>
  </si>
  <si>
    <t>pv_gnina</t>
  </si>
  <si>
    <t>gnina</t>
  </si>
  <si>
    <t>CHEMBL5169942</t>
  </si>
  <si>
    <t>Nc1ncnc2c1c(-c1cccc(Cl)c1)cn2[C@H]1CC[C@@H](N)CC1</t>
  </si>
  <si>
    <t>CHEMBL5170201</t>
  </si>
  <si>
    <t>COc1ccc(-c2cn([C@H]3CC[C@@H](NCc4cccc(OC(F)(F)F)c4)CC3)c3ncnc(N)c23)cc1</t>
  </si>
  <si>
    <t>CHEMBL5171074</t>
  </si>
  <si>
    <t>C=CCN[C@H]1CC[C@@H](n2cc(-c3ccc(OC)cc3)c3c(N)ncnc32)CC1</t>
  </si>
  <si>
    <t>CHEMBL5171377</t>
  </si>
  <si>
    <t>Cc1ccc(-c2cn([C@H]3CC[C@@H](N)CC3)c3ncnc(N)c23)cc1</t>
  </si>
  <si>
    <t>CHEMBL5172982</t>
  </si>
  <si>
    <t>COc1ccc(-c2cn([C@H]3CC[C@@H](NC(=O)C(C)(C)C)CC3)c3ncnc(N)c23)cc1</t>
  </si>
  <si>
    <t>CHEMBL5174069</t>
  </si>
  <si>
    <t>COc1ccc(-c2cn([C@H]3CC[C@@H](N)CC3)c3ncnc(N)c23)cc1</t>
  </si>
  <si>
    <t>CHEMBL5174176</t>
  </si>
  <si>
    <t>Cc1cccc(-c2cn([C@H]3CC[C@@H](N)CC3)c3ncnc(N)c23)c1</t>
  </si>
  <si>
    <t>CHEMBL5175396</t>
  </si>
  <si>
    <t>COc1ccc(-c2cn([C@H]3CC[C@@H](NCC#N)CC3)c3ncnc(N)c23)cc1</t>
  </si>
  <si>
    <t>CHEMBL5180091</t>
  </si>
  <si>
    <t>Nc1ncnc2c1c(-c1cccc(F)c1)cn2[C@H]1CC[C@@H](N)CC1</t>
  </si>
  <si>
    <t>CHEMBL5184606</t>
  </si>
  <si>
    <t>Nc1ncnc2c1c(-c1ccc(O)cc1)cn2[C@H]1CC[C@@H](N)CC1</t>
  </si>
  <si>
    <t>CHEMBL5185309</t>
  </si>
  <si>
    <t>COc1ccc(-c2cn([C@H]3CC[C@@H](NS(=O)(=O)C(F)(F)F)CC3)c3ncnc(N)c23)cc1</t>
  </si>
  <si>
    <t>CHEMBL5187179</t>
  </si>
  <si>
    <t>CCCC(=O)N[C@H]1CC[C@@H](n2cc(-c3ccc(OC)cc3)c3c(N)ncnc32)CC1</t>
  </si>
  <si>
    <t>CHEMBL5187454</t>
  </si>
  <si>
    <t>Nc1ncnc2c1c(-c1ccc3c(c1)OCO3)cn2[C@H]1CC[C@@H](N)CC1</t>
  </si>
  <si>
    <t>CHEMBL5189173</t>
  </si>
  <si>
    <t>COc1ccc(-c2cn([C@H]3CC[C@@H](NC(C)=O)CC3)c3ncnc(N)c23)cc1</t>
  </si>
  <si>
    <t>CHEMBL5191232</t>
  </si>
  <si>
    <t>Cc1ccccc1-c1cn([C@H]2CC[C@@H](N)CC2)c2ncnc(N)c12</t>
  </si>
  <si>
    <t>CHEMBL5191796</t>
  </si>
  <si>
    <t>CCC(=O)N[C@H]1CC[C@@H](n2cc(-c3ccc(OC)cc3)c3c(N)ncnc32)CC1</t>
  </si>
  <si>
    <t>CHEMBL5195615</t>
  </si>
  <si>
    <t>Nc1ncnc2c1c(-c1ccc(F)cc1)cn2[C@H]1CC[C@@H](N)CC1</t>
  </si>
  <si>
    <t>CHEMBL5197634</t>
  </si>
  <si>
    <t>COc1ccc(-c2cn([C@H]3CC[C@@H](NCc4ccccc4)CC3)c3ncnc(N)c23)cc1</t>
  </si>
  <si>
    <t>CHEMBL5204246</t>
  </si>
  <si>
    <t>COc1ccc(-c2cn([C@H]3CC[C@@H](NC(=O)C(C)Cl)CC3)c3ncnc(N)c23)cc1</t>
  </si>
  <si>
    <t>CHEMBL5205532</t>
  </si>
  <si>
    <t>Nc1ccc(-c2cn([C@H]3CC[C@@H](N)CC3)c3ncnc(N)c23)cc1F</t>
  </si>
  <si>
    <t>CHEMBL5205764</t>
  </si>
  <si>
    <t>COc1ccc(-c2cn([C@H]3CC[C@@H](NC(=O)c4cc(OC)c(OC)c(OC)c4)CC3)c3ncnc(N)c23)cc1</t>
  </si>
  <si>
    <t>CHEMBL5206121</t>
  </si>
  <si>
    <t>Cc1ccc(-c2nn(C(C)(C)CNC(=O)c3ccncc3)c3ncnc(N)c23)cc1</t>
  </si>
  <si>
    <t>CHEMBL5207306</t>
  </si>
  <si>
    <t>Nc1ncnc2c1c(-c1ccccc1)cn2[C@H]1CC[C@@H](N)CC1</t>
  </si>
  <si>
    <t>rmsd_gg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</si>
</sst>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Arial"/>
      <family val="2"/>
      <charset val="134"/>
    </font>
    <font>
      <sz val="10"/>
      <color theme="9"/>
      <name val="Arial"/>
      <family val="2"/>
    </font>
    <font>
      <b/>
      <sz val="18"/>
      <name val="Arial"/>
      <family val="2"/>
    </font>
    <font>
      <b/>
      <sz val="18"/>
      <name val="宋体"/>
      <family val="2"/>
      <charset val="134"/>
    </font>
    <font>
      <b/>
      <sz val="10"/>
      <name val="宋体"/>
      <family val="3"/>
      <charset val="134"/>
    </font>
    <font>
      <i/>
      <sz val="10"/>
      <name val="Arial"/>
      <family val="2"/>
    </font>
    <font>
      <sz val="10"/>
      <name val="Liberatio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left" vertical="center" indent="2"/>
    </xf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2" fillId="0" borderId="0" xfId="0" applyFont="1"/>
    <xf numFmtId="10" fontId="0" fillId="0" borderId="0" xfId="0" applyNumberFormat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4" fillId="4" borderId="8" xfId="0" applyFont="1" applyFill="1" applyBorder="1"/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12E19E40-403A-4F0C-B222-6062BE6D8767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dGexp</a:t>
            </a:r>
            <a:r>
              <a:rPr lang="zh-CN" altLang="en-US"/>
              <a:t>与</a:t>
            </a:r>
            <a:r>
              <a:rPr lang="en-US" altLang="zh-CN"/>
              <a:t>MMGBSA</a:t>
            </a:r>
            <a:r>
              <a:rPr lang="zh-CN" altLang="en-US"/>
              <a:t>相关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backward val="5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95734908136482"/>
                  <c:y val="-4.281268858013289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y = 0.2833x + 2.8953</a:t>
                    </a:r>
                    <a:br>
                      <a:rPr lang="en-US" altLang="zh-CN" sz="1200" baseline="0"/>
                    </a:br>
                    <a:r>
                      <a:rPr lang="en-US" altLang="zh-CN" sz="1200" b="1" baseline="0"/>
                      <a:t>R² = 0.4093</a:t>
                    </a:r>
                    <a:endParaRPr lang="en-US" altLang="zh-CN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Sheet1!$E$2:$E$28</c:f>
              <c:numCache>
                <c:formatCode>General</c:formatCode>
                <c:ptCount val="27"/>
                <c:pt idx="0">
                  <c:v>-46.3</c:v>
                </c:pt>
                <c:pt idx="1">
                  <c:v>-44.2</c:v>
                </c:pt>
                <c:pt idx="2">
                  <c:v>-44.6</c:v>
                </c:pt>
                <c:pt idx="3">
                  <c:v>-47.3</c:v>
                </c:pt>
                <c:pt idx="4">
                  <c:v>-43.7</c:v>
                </c:pt>
                <c:pt idx="5">
                  <c:v>-43.7</c:v>
                </c:pt>
                <c:pt idx="6">
                  <c:v>-46.9</c:v>
                </c:pt>
                <c:pt idx="7">
                  <c:v>-50.7</c:v>
                </c:pt>
                <c:pt idx="8">
                  <c:v>-50.29</c:v>
                </c:pt>
                <c:pt idx="9">
                  <c:v>-43.3</c:v>
                </c:pt>
                <c:pt idx="10">
                  <c:v>-39.299999999999997</c:v>
                </c:pt>
                <c:pt idx="11">
                  <c:v>-43.8</c:v>
                </c:pt>
                <c:pt idx="12">
                  <c:v>-49.3</c:v>
                </c:pt>
                <c:pt idx="13">
                  <c:v>-41.7</c:v>
                </c:pt>
                <c:pt idx="14">
                  <c:v>-41.3</c:v>
                </c:pt>
                <c:pt idx="15">
                  <c:v>-44.03</c:v>
                </c:pt>
                <c:pt idx="16">
                  <c:v>-46.1</c:v>
                </c:pt>
                <c:pt idx="17">
                  <c:v>-42.3</c:v>
                </c:pt>
                <c:pt idx="18">
                  <c:v>-42.4</c:v>
                </c:pt>
                <c:pt idx="19">
                  <c:v>-41.7</c:v>
                </c:pt>
                <c:pt idx="20">
                  <c:v>-41.1</c:v>
                </c:pt>
                <c:pt idx="21">
                  <c:v>-37.1</c:v>
                </c:pt>
                <c:pt idx="22">
                  <c:v>-42.4</c:v>
                </c:pt>
                <c:pt idx="23">
                  <c:v>-43</c:v>
                </c:pt>
                <c:pt idx="24">
                  <c:v>-41.3</c:v>
                </c:pt>
                <c:pt idx="25">
                  <c:v>-39.799999999999997</c:v>
                </c:pt>
                <c:pt idx="26">
                  <c:v>-38.5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-11.696293514773869</c:v>
                </c:pt>
                <c:pt idx="1">
                  <c:v>-11.64858806</c:v>
                </c:pt>
                <c:pt idx="2">
                  <c:v>-11.4566263</c:v>
                </c:pt>
                <c:pt idx="3">
                  <c:v>-11.32856997</c:v>
                </c:pt>
                <c:pt idx="4">
                  <c:v>-10.7159897</c:v>
                </c:pt>
                <c:pt idx="5">
                  <c:v>-10.687897789999999</c:v>
                </c:pt>
                <c:pt idx="6">
                  <c:v>-10.656193869999999</c:v>
                </c:pt>
                <c:pt idx="7">
                  <c:v>-10.65550045</c:v>
                </c:pt>
                <c:pt idx="8">
                  <c:v>-10.58376369</c:v>
                </c:pt>
                <c:pt idx="9">
                  <c:v>-10.33843124</c:v>
                </c:pt>
                <c:pt idx="10">
                  <c:v>-9.9847724580000001</c:v>
                </c:pt>
                <c:pt idx="11">
                  <c:v>-9.7603808010000002</c:v>
                </c:pt>
                <c:pt idx="12">
                  <c:v>-9.666866593</c:v>
                </c:pt>
                <c:pt idx="13">
                  <c:v>-9.5853061900000007</c:v>
                </c:pt>
                <c:pt idx="14">
                  <c:v>-9.4878698959999994</c:v>
                </c:pt>
                <c:pt idx="15">
                  <c:v>-9.3940451889999999</c:v>
                </c:pt>
                <c:pt idx="16">
                  <c:v>-9.2762694799999998</c:v>
                </c:pt>
                <c:pt idx="17">
                  <c:v>-8.9697657720000006</c:v>
                </c:pt>
                <c:pt idx="18">
                  <c:v>-8.9301498630000005</c:v>
                </c:pt>
                <c:pt idx="19">
                  <c:v>-8.4780902779999998</c:v>
                </c:pt>
                <c:pt idx="20">
                  <c:v>-7.8794344650000001</c:v>
                </c:pt>
                <c:pt idx="21">
                  <c:v>-7.7767176520000003</c:v>
                </c:pt>
                <c:pt idx="22">
                  <c:v>-7.7654797929999999</c:v>
                </c:pt>
                <c:pt idx="23">
                  <c:v>-7.6641011859999999</c:v>
                </c:pt>
                <c:pt idx="24">
                  <c:v>-6.9157553329999999</c:v>
                </c:pt>
                <c:pt idx="25">
                  <c:v>-6.8976310119999997</c:v>
                </c:pt>
                <c:pt idx="26">
                  <c:v>-6.8694419980000001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0-4567-AED0-7D5AB9D2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28863"/>
        <c:axId val="501129343"/>
      </c:scatterChart>
      <c:valAx>
        <c:axId val="501128863"/>
        <c:scaling>
          <c:orientation val="minMax"/>
          <c:max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29343"/>
        <c:crosses val="autoZero"/>
        <c:crossBetween val="midCat"/>
      </c:valAx>
      <c:valAx>
        <c:axId val="501129343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glide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7372079800203"/>
                  <c:y val="6.4406613724066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Sheet1!$Q$2:$Q$28</c:f>
              <c:numCache>
                <c:formatCode>General</c:formatCode>
                <c:ptCount val="27"/>
                <c:pt idx="0">
                  <c:v>-7.6070000000000002</c:v>
                </c:pt>
                <c:pt idx="1">
                  <c:v>-7.3760000000000003</c:v>
                </c:pt>
                <c:pt idx="2">
                  <c:v>-7.85</c:v>
                </c:pt>
                <c:pt idx="3">
                  <c:v>-6.6760000000000002</c:v>
                </c:pt>
                <c:pt idx="4">
                  <c:v>-6.9290000000000003</c:v>
                </c:pt>
                <c:pt idx="5">
                  <c:v>-8.5210000000000008</c:v>
                </c:pt>
                <c:pt idx="6">
                  <c:v>-6.1580000000000004</c:v>
                </c:pt>
                <c:pt idx="7">
                  <c:v>-7.9660000000000002</c:v>
                </c:pt>
                <c:pt idx="8">
                  <c:v>-6.6079999999999997</c:v>
                </c:pt>
                <c:pt idx="9">
                  <c:v>-6.415</c:v>
                </c:pt>
                <c:pt idx="10">
                  <c:v>-6.51</c:v>
                </c:pt>
                <c:pt idx="11">
                  <c:v>-8.8960000000000008</c:v>
                </c:pt>
                <c:pt idx="12">
                  <c:v>-9.2370000000000001</c:v>
                </c:pt>
                <c:pt idx="13">
                  <c:v>-8.8919999999999995</c:v>
                </c:pt>
                <c:pt idx="14">
                  <c:v>-7.1340000000000003</c:v>
                </c:pt>
                <c:pt idx="15">
                  <c:v>-7.6630000000000003</c:v>
                </c:pt>
                <c:pt idx="16">
                  <c:v>-7.7210000000000001</c:v>
                </c:pt>
                <c:pt idx="17">
                  <c:v>-10.625</c:v>
                </c:pt>
                <c:pt idx="18">
                  <c:v>-10.904</c:v>
                </c:pt>
                <c:pt idx="19">
                  <c:v>-8.1989999999999998</c:v>
                </c:pt>
                <c:pt idx="20">
                  <c:v>-9.7449999999999992</c:v>
                </c:pt>
                <c:pt idx="21">
                  <c:v>-9.3510000000000009</c:v>
                </c:pt>
                <c:pt idx="22">
                  <c:v>-10.933999999999999</c:v>
                </c:pt>
                <c:pt idx="23">
                  <c:v>-8.5760000000000005</c:v>
                </c:pt>
                <c:pt idx="24">
                  <c:v>-10.263999999999999</c:v>
                </c:pt>
                <c:pt idx="25">
                  <c:v>-8.4339999999999993</c:v>
                </c:pt>
                <c:pt idx="26">
                  <c:v>-7.3289999999999997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-11.696293514773869</c:v>
                </c:pt>
                <c:pt idx="1">
                  <c:v>-11.64858806</c:v>
                </c:pt>
                <c:pt idx="2">
                  <c:v>-11.4566263</c:v>
                </c:pt>
                <c:pt idx="3">
                  <c:v>-11.32856997</c:v>
                </c:pt>
                <c:pt idx="4">
                  <c:v>-10.7159897</c:v>
                </c:pt>
                <c:pt idx="5">
                  <c:v>-10.687897789999999</c:v>
                </c:pt>
                <c:pt idx="6">
                  <c:v>-10.656193869999999</c:v>
                </c:pt>
                <c:pt idx="7">
                  <c:v>-10.65550045</c:v>
                </c:pt>
                <c:pt idx="8">
                  <c:v>-10.58376369</c:v>
                </c:pt>
                <c:pt idx="9">
                  <c:v>-10.33843124</c:v>
                </c:pt>
                <c:pt idx="10">
                  <c:v>-9.9847724580000001</c:v>
                </c:pt>
                <c:pt idx="11">
                  <c:v>-9.7603808010000002</c:v>
                </c:pt>
                <c:pt idx="12">
                  <c:v>-9.666866593</c:v>
                </c:pt>
                <c:pt idx="13">
                  <c:v>-9.5853061900000007</c:v>
                </c:pt>
                <c:pt idx="14">
                  <c:v>-9.4878698959999994</c:v>
                </c:pt>
                <c:pt idx="15">
                  <c:v>-9.3940451889999999</c:v>
                </c:pt>
                <c:pt idx="16">
                  <c:v>-9.2762694799999998</c:v>
                </c:pt>
                <c:pt idx="17">
                  <c:v>-8.9697657720000006</c:v>
                </c:pt>
                <c:pt idx="18">
                  <c:v>-8.9301498630000005</c:v>
                </c:pt>
                <c:pt idx="19">
                  <c:v>-8.4780902779999998</c:v>
                </c:pt>
                <c:pt idx="20">
                  <c:v>-7.8794344650000001</c:v>
                </c:pt>
                <c:pt idx="21">
                  <c:v>-7.7767176520000003</c:v>
                </c:pt>
                <c:pt idx="22">
                  <c:v>-7.7654797929999999</c:v>
                </c:pt>
                <c:pt idx="23">
                  <c:v>-7.6641011859999999</c:v>
                </c:pt>
                <c:pt idx="24">
                  <c:v>-6.9157553329999999</c:v>
                </c:pt>
                <c:pt idx="25">
                  <c:v>-6.8976310119999997</c:v>
                </c:pt>
                <c:pt idx="26">
                  <c:v>-6.8694419980000001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2-4B82-9395-8492D53D7601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gnina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95211129880127E-2"/>
                  <c:y val="0.32019977369724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Sheet1!$R$2:$R$28</c:f>
              <c:numCache>
                <c:formatCode>General</c:formatCode>
                <c:ptCount val="27"/>
                <c:pt idx="0">
                  <c:v>-10.783853341805299</c:v>
                </c:pt>
                <c:pt idx="1">
                  <c:v>-10.7646405717894</c:v>
                </c:pt>
                <c:pt idx="2">
                  <c:v>-10.818161859690999</c:v>
                </c:pt>
                <c:pt idx="3">
                  <c:v>-10.9018746433318</c:v>
                </c:pt>
                <c:pt idx="4">
                  <c:v>-10.6603426774171</c:v>
                </c:pt>
                <c:pt idx="5">
                  <c:v>-10.8318852668452</c:v>
                </c:pt>
                <c:pt idx="6">
                  <c:v>-10.3831298529014</c:v>
                </c:pt>
                <c:pt idx="7">
                  <c:v>-10.502523495143301</c:v>
                </c:pt>
                <c:pt idx="8">
                  <c:v>-10.993821471265299</c:v>
                </c:pt>
                <c:pt idx="9">
                  <c:v>-10.868938466161699</c:v>
                </c:pt>
                <c:pt idx="10">
                  <c:v>-10.9416725240792</c:v>
                </c:pt>
                <c:pt idx="11">
                  <c:v>-10.7015128988799</c:v>
                </c:pt>
                <c:pt idx="12">
                  <c:v>-10.8071831339676</c:v>
                </c:pt>
                <c:pt idx="13">
                  <c:v>-10.7111192838878</c:v>
                </c:pt>
                <c:pt idx="14">
                  <c:v>-11.1214491577998</c:v>
                </c:pt>
                <c:pt idx="15">
                  <c:v>-10.669949062425101</c:v>
                </c:pt>
                <c:pt idx="16">
                  <c:v>-10.7701299346511</c:v>
                </c:pt>
                <c:pt idx="17">
                  <c:v>-10.724842691042101</c:v>
                </c:pt>
                <c:pt idx="18">
                  <c:v>-10.977353382680199</c:v>
                </c:pt>
                <c:pt idx="19">
                  <c:v>-10.502523495143301</c:v>
                </c:pt>
                <c:pt idx="20">
                  <c:v>-10.8703108068771</c:v>
                </c:pt>
                <c:pt idx="21">
                  <c:v>-10.7152363060341</c:v>
                </c:pt>
                <c:pt idx="22">
                  <c:v>-10.7701299346511</c:v>
                </c:pt>
                <c:pt idx="23">
                  <c:v>-10.3378426092924</c:v>
                </c:pt>
                <c:pt idx="24">
                  <c:v>-10.8236512225526</c:v>
                </c:pt>
                <c:pt idx="25">
                  <c:v>-10.771502275366499</c:v>
                </c:pt>
                <c:pt idx="26">
                  <c:v>-10.9210874133478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-11.696293514773869</c:v>
                </c:pt>
                <c:pt idx="1">
                  <c:v>-11.64858806</c:v>
                </c:pt>
                <c:pt idx="2">
                  <c:v>-11.4566263</c:v>
                </c:pt>
                <c:pt idx="3">
                  <c:v>-11.32856997</c:v>
                </c:pt>
                <c:pt idx="4">
                  <c:v>-10.7159897</c:v>
                </c:pt>
                <c:pt idx="5">
                  <c:v>-10.687897789999999</c:v>
                </c:pt>
                <c:pt idx="6">
                  <c:v>-10.656193869999999</c:v>
                </c:pt>
                <c:pt idx="7">
                  <c:v>-10.65550045</c:v>
                </c:pt>
                <c:pt idx="8">
                  <c:v>-10.58376369</c:v>
                </c:pt>
                <c:pt idx="9">
                  <c:v>-10.33843124</c:v>
                </c:pt>
                <c:pt idx="10">
                  <c:v>-9.9847724580000001</c:v>
                </c:pt>
                <c:pt idx="11">
                  <c:v>-9.7603808010000002</c:v>
                </c:pt>
                <c:pt idx="12">
                  <c:v>-9.666866593</c:v>
                </c:pt>
                <c:pt idx="13">
                  <c:v>-9.5853061900000007</c:v>
                </c:pt>
                <c:pt idx="14">
                  <c:v>-9.4878698959999994</c:v>
                </c:pt>
                <c:pt idx="15">
                  <c:v>-9.3940451889999999</c:v>
                </c:pt>
                <c:pt idx="16">
                  <c:v>-9.2762694799999998</c:v>
                </c:pt>
                <c:pt idx="17">
                  <c:v>-8.9697657720000006</c:v>
                </c:pt>
                <c:pt idx="18">
                  <c:v>-8.9301498630000005</c:v>
                </c:pt>
                <c:pt idx="19">
                  <c:v>-8.4780902779999998</c:v>
                </c:pt>
                <c:pt idx="20">
                  <c:v>-7.8794344650000001</c:v>
                </c:pt>
                <c:pt idx="21">
                  <c:v>-7.7767176520000003</c:v>
                </c:pt>
                <c:pt idx="22">
                  <c:v>-7.7654797929999999</c:v>
                </c:pt>
                <c:pt idx="23">
                  <c:v>-7.6641011859999999</c:v>
                </c:pt>
                <c:pt idx="24">
                  <c:v>-6.9157553329999999</c:v>
                </c:pt>
                <c:pt idx="25">
                  <c:v>-6.8976310119999997</c:v>
                </c:pt>
                <c:pt idx="26">
                  <c:v>-6.8694419980000001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2-4B82-9395-8492D53D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45055"/>
        <c:axId val="825346015"/>
      </c:scatterChart>
      <c:valAx>
        <c:axId val="825345055"/>
        <c:scaling>
          <c:orientation val="minMax"/>
          <c:max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346015"/>
        <c:crosses val="autoZero"/>
        <c:crossBetween val="midCat"/>
      </c:valAx>
      <c:valAx>
        <c:axId val="825346015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34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111274336976449E-2"/>
                  <c:y val="-0.1942170843294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Sheet2!$F$2:$F$24</c:f>
              <c:numCache>
                <c:formatCode>General</c:formatCode>
                <c:ptCount val="23"/>
                <c:pt idx="0">
                  <c:v>-9.8940000000000001</c:v>
                </c:pt>
                <c:pt idx="1">
                  <c:v>-8.7210000000000001</c:v>
                </c:pt>
                <c:pt idx="2">
                  <c:v>-8.9960000000000004</c:v>
                </c:pt>
                <c:pt idx="3">
                  <c:v>-9.5429999999999993</c:v>
                </c:pt>
                <c:pt idx="4">
                  <c:v>-8.9410000000000007</c:v>
                </c:pt>
                <c:pt idx="5">
                  <c:v>-9.3420000000000005</c:v>
                </c:pt>
                <c:pt idx="6">
                  <c:v>-8.9060000000000006</c:v>
                </c:pt>
                <c:pt idx="7">
                  <c:v>-9.7509999999999994</c:v>
                </c:pt>
                <c:pt idx="8">
                  <c:v>-9.6959999999999997</c:v>
                </c:pt>
                <c:pt idx="9">
                  <c:v>-9.6560000000000006</c:v>
                </c:pt>
                <c:pt idx="10">
                  <c:v>-8.016</c:v>
                </c:pt>
                <c:pt idx="11">
                  <c:v>-8.7929999999999993</c:v>
                </c:pt>
                <c:pt idx="12">
                  <c:v>-9.4369999999999994</c:v>
                </c:pt>
                <c:pt idx="13">
                  <c:v>-8.3949999999999996</c:v>
                </c:pt>
                <c:pt idx="14">
                  <c:v>-8.4480000000000004</c:v>
                </c:pt>
                <c:pt idx="15">
                  <c:v>-8.8320000000000007</c:v>
                </c:pt>
                <c:pt idx="16">
                  <c:v>-9.1199999999999992</c:v>
                </c:pt>
                <c:pt idx="17">
                  <c:v>-8.2769999999999992</c:v>
                </c:pt>
                <c:pt idx="18">
                  <c:v>-8.8149999999999995</c:v>
                </c:pt>
                <c:pt idx="19">
                  <c:v>-9.7230000000000008</c:v>
                </c:pt>
                <c:pt idx="20">
                  <c:v>-7.8689999999999998</c:v>
                </c:pt>
                <c:pt idx="21">
                  <c:v>-8.8390000000000004</c:v>
                </c:pt>
                <c:pt idx="22">
                  <c:v>-9.5389999999999997</c:v>
                </c:pt>
              </c:numCache>
            </c:numRef>
          </c:xVal>
          <c:yVal>
            <c:numRef>
              <c:f>Sheet2!$E$2:$E$24</c:f>
              <c:numCache>
                <c:formatCode>General</c:formatCode>
                <c:ptCount val="23"/>
                <c:pt idx="0">
                  <c:v>-11.294364087943199</c:v>
                </c:pt>
                <c:pt idx="1">
                  <c:v>-10.608193730230999</c:v>
                </c:pt>
                <c:pt idx="2">
                  <c:v>-11.3629811237145</c:v>
                </c:pt>
                <c:pt idx="3">
                  <c:v>-11.8295769669588</c:v>
                </c:pt>
                <c:pt idx="4">
                  <c:v>-10.717980987464999</c:v>
                </c:pt>
                <c:pt idx="5">
                  <c:v>-11.500215195256899</c:v>
                </c:pt>
                <c:pt idx="6">
                  <c:v>-10.9375555019329</c:v>
                </c:pt>
                <c:pt idx="7">
                  <c:v>-11.212023645017799</c:v>
                </c:pt>
                <c:pt idx="8">
                  <c:v>-11.2394704593263</c:v>
                </c:pt>
                <c:pt idx="9">
                  <c:v>-11.253193866480499</c:v>
                </c:pt>
                <c:pt idx="10">
                  <c:v>-10.5395766944598</c:v>
                </c:pt>
                <c:pt idx="11">
                  <c:v>-11.280640680789</c:v>
                </c:pt>
                <c:pt idx="12">
                  <c:v>-12.4883005103625</c:v>
                </c:pt>
                <c:pt idx="13">
                  <c:v>-10.8826618733159</c:v>
                </c:pt>
                <c:pt idx="14">
                  <c:v>-11.115959794938099</c:v>
                </c:pt>
                <c:pt idx="15">
                  <c:v>-10.9375555019329</c:v>
                </c:pt>
                <c:pt idx="16">
                  <c:v>-12.0765982957352</c:v>
                </c:pt>
                <c:pt idx="17">
                  <c:v>-11.692342895416299</c:v>
                </c:pt>
                <c:pt idx="18">
                  <c:v>-10.6768107660022</c:v>
                </c:pt>
                <c:pt idx="19">
                  <c:v>-11.5276620095654</c:v>
                </c:pt>
                <c:pt idx="20">
                  <c:v>-11.541385416719599</c:v>
                </c:pt>
                <c:pt idx="21">
                  <c:v>-10.2513851442207</c:v>
                </c:pt>
                <c:pt idx="22">
                  <c:v>-11.047342759166799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F-46E2-9D71-5E8F3C75139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775688486700356E-2"/>
                  <c:y val="-0.13136733704465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Sheet2!$I$2:$I$24</c:f>
              <c:numCache>
                <c:formatCode>General</c:formatCode>
                <c:ptCount val="23"/>
                <c:pt idx="0">
                  <c:v>-10.239034077781801</c:v>
                </c:pt>
                <c:pt idx="1">
                  <c:v>-10.8730554883079</c:v>
                </c:pt>
                <c:pt idx="2">
                  <c:v>-10.5876086194996</c:v>
                </c:pt>
                <c:pt idx="3">
                  <c:v>-10.068863829069199</c:v>
                </c:pt>
                <c:pt idx="4">
                  <c:v>-10.7522895053506</c:v>
                </c:pt>
                <c:pt idx="5">
                  <c:v>-10.1745340641569</c:v>
                </c:pt>
                <c:pt idx="6">
                  <c:v>-10.038672333329901</c:v>
                </c:pt>
                <c:pt idx="7">
                  <c:v>-10.3845021936168</c:v>
                </c:pt>
                <c:pt idx="8">
                  <c:v>-10.075725532646301</c:v>
                </c:pt>
                <c:pt idx="9">
                  <c:v>-10.159438316287201</c:v>
                </c:pt>
                <c:pt idx="10">
                  <c:v>-10.435278800087501</c:v>
                </c:pt>
                <c:pt idx="11">
                  <c:v>-10.712491624603301</c:v>
                </c:pt>
                <c:pt idx="12">
                  <c:v>-10.553300101613999</c:v>
                </c:pt>
                <c:pt idx="13">
                  <c:v>-10.5093851987204</c:v>
                </c:pt>
                <c:pt idx="14">
                  <c:v>-10.044161696191599</c:v>
                </c:pt>
                <c:pt idx="15">
                  <c:v>-10.5903533009305</c:v>
                </c:pt>
                <c:pt idx="16">
                  <c:v>-9.9631935939815204</c:v>
                </c:pt>
                <c:pt idx="17">
                  <c:v>-10.8607044218691</c:v>
                </c:pt>
                <c:pt idx="18">
                  <c:v>-10.643874588832</c:v>
                </c:pt>
                <c:pt idx="19">
                  <c:v>-10.365289423600901</c:v>
                </c:pt>
                <c:pt idx="20">
                  <c:v>-10.57251287163</c:v>
                </c:pt>
                <c:pt idx="21">
                  <c:v>-10.742683120342599</c:v>
                </c:pt>
                <c:pt idx="22">
                  <c:v>-9.7889063231226103</c:v>
                </c:pt>
              </c:numCache>
            </c:numRef>
          </c:xVal>
          <c:yVal>
            <c:numRef>
              <c:f>Sheet2!$E$2:$E$24</c:f>
              <c:numCache>
                <c:formatCode>General</c:formatCode>
                <c:ptCount val="23"/>
                <c:pt idx="0">
                  <c:v>-11.294364087943199</c:v>
                </c:pt>
                <c:pt idx="1">
                  <c:v>-10.608193730230999</c:v>
                </c:pt>
                <c:pt idx="2">
                  <c:v>-11.3629811237145</c:v>
                </c:pt>
                <c:pt idx="3">
                  <c:v>-11.8295769669588</c:v>
                </c:pt>
                <c:pt idx="4">
                  <c:v>-10.717980987464999</c:v>
                </c:pt>
                <c:pt idx="5">
                  <c:v>-11.500215195256899</c:v>
                </c:pt>
                <c:pt idx="6">
                  <c:v>-10.9375555019329</c:v>
                </c:pt>
                <c:pt idx="7">
                  <c:v>-11.212023645017799</c:v>
                </c:pt>
                <c:pt idx="8">
                  <c:v>-11.2394704593263</c:v>
                </c:pt>
                <c:pt idx="9">
                  <c:v>-11.253193866480499</c:v>
                </c:pt>
                <c:pt idx="10">
                  <c:v>-10.5395766944598</c:v>
                </c:pt>
                <c:pt idx="11">
                  <c:v>-11.280640680789</c:v>
                </c:pt>
                <c:pt idx="12">
                  <c:v>-12.4883005103625</c:v>
                </c:pt>
                <c:pt idx="13">
                  <c:v>-10.8826618733159</c:v>
                </c:pt>
                <c:pt idx="14">
                  <c:v>-11.115959794938099</c:v>
                </c:pt>
                <c:pt idx="15">
                  <c:v>-10.9375555019329</c:v>
                </c:pt>
                <c:pt idx="16">
                  <c:v>-12.0765982957352</c:v>
                </c:pt>
                <c:pt idx="17">
                  <c:v>-11.692342895416299</c:v>
                </c:pt>
                <c:pt idx="18">
                  <c:v>-10.6768107660022</c:v>
                </c:pt>
                <c:pt idx="19">
                  <c:v>-11.5276620095654</c:v>
                </c:pt>
                <c:pt idx="20">
                  <c:v>-11.541385416719599</c:v>
                </c:pt>
                <c:pt idx="21">
                  <c:v>-10.2513851442207</c:v>
                </c:pt>
                <c:pt idx="22">
                  <c:v>-11.047342759166799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F-46E2-9D71-5E8F3C75139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21935597602538"/>
                  <c:y val="-3.1811748053786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Sheet2!$J$2:$J$24</c:f>
              <c:numCache>
                <c:formatCode>General</c:formatCode>
                <c:ptCount val="23"/>
                <c:pt idx="0">
                  <c:v>-47.5623</c:v>
                </c:pt>
                <c:pt idx="1">
                  <c:v>-45.422800000000002</c:v>
                </c:pt>
                <c:pt idx="2">
                  <c:v>-39.225900000000003</c:v>
                </c:pt>
                <c:pt idx="3">
                  <c:v>-42.769500000000001</c:v>
                </c:pt>
                <c:pt idx="4">
                  <c:v>-45.973700000000001</c:v>
                </c:pt>
                <c:pt idx="5">
                  <c:v>-42.772799999999997</c:v>
                </c:pt>
                <c:pt idx="6">
                  <c:v>-38.975200000000001</c:v>
                </c:pt>
                <c:pt idx="7">
                  <c:v>-38.759399999999999</c:v>
                </c:pt>
                <c:pt idx="8">
                  <c:v>-41.121099999999998</c:v>
                </c:pt>
                <c:pt idx="9">
                  <c:v>-47.187800000000003</c:v>
                </c:pt>
                <c:pt idx="10">
                  <c:v>-42.0777</c:v>
                </c:pt>
                <c:pt idx="11">
                  <c:v>-43.469700000000003</c:v>
                </c:pt>
                <c:pt idx="12">
                  <c:v>-49.328899999999997</c:v>
                </c:pt>
                <c:pt idx="13">
                  <c:v>-41.643900000000002</c:v>
                </c:pt>
                <c:pt idx="14">
                  <c:v>-42.280700000000003</c:v>
                </c:pt>
                <c:pt idx="15">
                  <c:v>-43.007100000000001</c:v>
                </c:pt>
                <c:pt idx="16">
                  <c:v>-41.700299999999999</c:v>
                </c:pt>
                <c:pt idx="17">
                  <c:v>-51.573399999999999</c:v>
                </c:pt>
                <c:pt idx="18">
                  <c:v>-41.2179</c:v>
                </c:pt>
                <c:pt idx="19">
                  <c:v>-43.836100000000002</c:v>
                </c:pt>
                <c:pt idx="20">
                  <c:v>-52.639000000000003</c:v>
                </c:pt>
                <c:pt idx="21">
                  <c:v>-40.861400000000003</c:v>
                </c:pt>
                <c:pt idx="22">
                  <c:v>-42.473500000000001</c:v>
                </c:pt>
              </c:numCache>
            </c:numRef>
          </c:xVal>
          <c:yVal>
            <c:numRef>
              <c:f>Sheet2!$E$2:$E$24</c:f>
              <c:numCache>
                <c:formatCode>General</c:formatCode>
                <c:ptCount val="23"/>
                <c:pt idx="0">
                  <c:v>-11.294364087943199</c:v>
                </c:pt>
                <c:pt idx="1">
                  <c:v>-10.608193730230999</c:v>
                </c:pt>
                <c:pt idx="2">
                  <c:v>-11.3629811237145</c:v>
                </c:pt>
                <c:pt idx="3">
                  <c:v>-11.8295769669588</c:v>
                </c:pt>
                <c:pt idx="4">
                  <c:v>-10.717980987464999</c:v>
                </c:pt>
                <c:pt idx="5">
                  <c:v>-11.500215195256899</c:v>
                </c:pt>
                <c:pt idx="6">
                  <c:v>-10.9375555019329</c:v>
                </c:pt>
                <c:pt idx="7">
                  <c:v>-11.212023645017799</c:v>
                </c:pt>
                <c:pt idx="8">
                  <c:v>-11.2394704593263</c:v>
                </c:pt>
                <c:pt idx="9">
                  <c:v>-11.253193866480499</c:v>
                </c:pt>
                <c:pt idx="10">
                  <c:v>-10.5395766944598</c:v>
                </c:pt>
                <c:pt idx="11">
                  <c:v>-11.280640680789</c:v>
                </c:pt>
                <c:pt idx="12">
                  <c:v>-12.4883005103625</c:v>
                </c:pt>
                <c:pt idx="13">
                  <c:v>-10.8826618733159</c:v>
                </c:pt>
                <c:pt idx="14">
                  <c:v>-11.115959794938099</c:v>
                </c:pt>
                <c:pt idx="15">
                  <c:v>-10.9375555019329</c:v>
                </c:pt>
                <c:pt idx="16">
                  <c:v>-12.0765982957352</c:v>
                </c:pt>
                <c:pt idx="17">
                  <c:v>-11.692342895416299</c:v>
                </c:pt>
                <c:pt idx="18">
                  <c:v>-10.6768107660022</c:v>
                </c:pt>
                <c:pt idx="19">
                  <c:v>-11.5276620095654</c:v>
                </c:pt>
                <c:pt idx="20">
                  <c:v>-11.541385416719599</c:v>
                </c:pt>
                <c:pt idx="21">
                  <c:v>-10.2513851442207</c:v>
                </c:pt>
                <c:pt idx="22">
                  <c:v>-11.047342759166799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F-46E2-9D71-5E8F3C75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83199"/>
        <c:axId val="837384639"/>
      </c:scatterChart>
      <c:valAx>
        <c:axId val="837383199"/>
        <c:scaling>
          <c:orientation val="minMax"/>
          <c:max val="-5"/>
          <c:min val="-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384639"/>
        <c:crosses val="autoZero"/>
        <c:crossBetween val="midCat"/>
      </c:valAx>
      <c:valAx>
        <c:axId val="837384639"/>
        <c:scaling>
          <c:orientation val="minMax"/>
          <c:max val="-9.5"/>
          <c:min val="-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38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1407459</xdr:colOff>
      <xdr:row>34</xdr:row>
      <xdr:rowOff>62753</xdr:rowOff>
    </xdr:from>
    <xdr:to>
      <xdr:col>18</xdr:col>
      <xdr:colOff>502024</xdr:colOff>
      <xdr:row>46</xdr:row>
      <xdr:rowOff>37054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3DDF801-8926-712C-551A-981F60CD9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5247" y="5844988"/>
          <a:ext cx="5226424" cy="20182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45720</xdr:colOff>
      <xdr:row>12</xdr:row>
      <xdr:rowOff>45720</xdr:rowOff>
    </xdr:from>
    <xdr:to>
      <xdr:col>15</xdr:col>
      <xdr:colOff>53340</xdr:colOff>
      <xdr:row>28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76A66A-4B1D-10EF-6DA4-1C716F294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60960</xdr:colOff>
      <xdr:row>34</xdr:row>
      <xdr:rowOff>53340</xdr:rowOff>
    </xdr:from>
    <xdr:to>
      <xdr:col>12</xdr:col>
      <xdr:colOff>1064306</xdr:colOff>
      <xdr:row>76</xdr:row>
      <xdr:rowOff>33365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B3E78F0-7D56-3942-23DE-E0D03650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" y="5745480"/>
          <a:ext cx="9431066" cy="702090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682813</xdr:colOff>
      <xdr:row>19</xdr:row>
      <xdr:rowOff>120519</xdr:rowOff>
    </xdr:from>
    <xdr:to>
      <xdr:col>14</xdr:col>
      <xdr:colOff>703711</xdr:colOff>
      <xdr:row>23</xdr:row>
      <xdr:rowOff>17966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11CBADA0-8538-179B-5CD1-6507C17BFF0D}"/>
            </a:ext>
          </a:extLst>
        </xdr:cNvPr>
        <xdr:cNvSpPr/>
      </xdr:nvSpPr>
      <xdr:spPr>
        <a:xfrm rot="20016246">
          <a:off x="9110533" y="3290439"/>
          <a:ext cx="3792798" cy="568007"/>
        </a:xfrm>
        <a:prstGeom prst="rect">
          <a:avLst/>
        </a:prstGeom>
        <a:solidFill>
          <a:schemeClr val="accent1">
            <a:alpha val="27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685289</xdr:colOff>
      <xdr:row>18</xdr:row>
      <xdr:rowOff>118570</xdr:rowOff>
    </xdr:from>
    <xdr:to>
      <xdr:col>14</xdr:col>
      <xdr:colOff>706187</xdr:colOff>
      <xdr:row>24</xdr:row>
      <xdr:rowOff>4776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D09C0382-EF5B-4A9A-A550-8FF7C4C65425}"/>
            </a:ext>
          </a:extLst>
        </xdr:cNvPr>
        <xdr:cNvSpPr/>
      </xdr:nvSpPr>
      <xdr:spPr>
        <a:xfrm rot="20016246">
          <a:off x="9113009" y="3120850"/>
          <a:ext cx="3792798" cy="899666"/>
        </a:xfrm>
        <a:prstGeom prst="rect">
          <a:avLst/>
        </a:prstGeom>
        <a:solidFill>
          <a:schemeClr val="accent1">
            <a:alpha val="27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12</xdr:col>
      <xdr:colOff>1407460</xdr:colOff>
      <xdr:row>46</xdr:row>
      <xdr:rowOff>98611</xdr:rowOff>
    </xdr:from>
    <xdr:to>
      <xdr:col>18</xdr:col>
      <xdr:colOff>510988</xdr:colOff>
      <xdr:row>56</xdr:row>
      <xdr:rowOff>73242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4CABBD9-67E1-B05B-17DA-3181EE24D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05248" y="7924799"/>
          <a:ext cx="5235387" cy="1677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246529</xdr:colOff>
      <xdr:row>1</xdr:row>
      <xdr:rowOff>62753</xdr:rowOff>
    </xdr:from>
    <xdr:to>
      <xdr:col>25</xdr:col>
      <xdr:colOff>761999</xdr:colOff>
      <xdr:row>28</xdr:row>
      <xdr:rowOff>89647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7B1BB39-BCF0-5135-B959-8461B34EA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173996</xdr:colOff>
      <xdr:row>0</xdr:row>
      <xdr:rowOff>15240</xdr:rowOff>
    </xdr:from>
    <xdr:to>
      <xdr:col>14</xdr:col>
      <xdr:colOff>274320</xdr:colOff>
      <xdr:row>8</xdr:row>
      <xdr:rowOff>66090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34FA0F3-42F0-36AA-CA4F-F51240811D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847"/>
        <a:stretch/>
      </xdr:blipFill>
      <xdr:spPr>
        <a:xfrm>
          <a:off x="6269996" y="15240"/>
          <a:ext cx="2538724" cy="1391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167639</xdr:colOff>
      <xdr:row>8</xdr:row>
      <xdr:rowOff>106680</xdr:rowOff>
    </xdr:from>
    <xdr:to>
      <xdr:col>14</xdr:col>
      <xdr:colOff>274320</xdr:colOff>
      <xdr:row>18</xdr:row>
      <xdr:rowOff>27149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751FEAA-5302-C7DB-92A5-59EA8FC82F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559"/>
        <a:stretch/>
      </xdr:blipFill>
      <xdr:spPr>
        <a:xfrm>
          <a:off x="6263639" y="1447800"/>
          <a:ext cx="2545081" cy="15968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106680</xdr:colOff>
      <xdr:row>24</xdr:row>
      <xdr:rowOff>144780</xdr:rowOff>
    </xdr:from>
    <xdr:to>
      <xdr:col>15</xdr:col>
      <xdr:colOff>563880</xdr:colOff>
      <xdr:row>46</xdr:row>
      <xdr:rowOff>45720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7030266-D88B-D131-9C8A-24A4C491F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160020</xdr:colOff>
      <xdr:row>18</xdr:row>
      <xdr:rowOff>68580</xdr:rowOff>
    </xdr:from>
    <xdr:to>
      <xdr:col>14</xdr:col>
      <xdr:colOff>274320</xdr:colOff>
      <xdr:row>27</xdr:row>
      <xdr:rowOff>82602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517D705-0169-48E0-B168-4097ADDF68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35266"/>
        <a:stretch/>
      </xdr:blipFill>
      <xdr:spPr>
        <a:xfrm>
          <a:off x="6256020" y="3086100"/>
          <a:ext cx="2552700" cy="152278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"/>
  <sheetViews>
    <sheetView tabSelected="1" zoomScaleNormal="100" workbookViewId="0">
      <selection activeCell="T47" sqref="T47"/>
    </sheetView>
  </sheetViews>
  <sheetFormatPr defaultColWidth="11.5546875" defaultRowHeight="13.2"/>
  <cols>
    <col min="2" max="2" width="11.5546875" hidden="1"/>
    <col min="4" max="4" width="12.77734375" bestFit="1" customWidth="1"/>
    <col min="8" max="8" width="15.109375" customWidth="1"/>
    <col min="10" max="10" width="14.109375" customWidth="1"/>
    <col min="13" max="13" width="31.8867187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Q1" s="25" t="s">
        <v>73</v>
      </c>
      <c r="R1" s="25" t="s">
        <v>75</v>
      </c>
    </row>
    <row r="2" spans="1:43">
      <c r="A2" s="5" t="s">
        <v>64</v>
      </c>
      <c r="B2" s="5"/>
      <c r="C2" s="5">
        <v>3</v>
      </c>
      <c r="D2" s="5">
        <f>0.596*LN(C2/10^9)</f>
        <v>-11.696293514773869</v>
      </c>
      <c r="E2" s="5">
        <v>-46.3</v>
      </c>
      <c r="F2" s="5"/>
      <c r="G2" s="5">
        <f>E2*0.2833+2.8953</f>
        <v>-10.221489999999998</v>
      </c>
      <c r="H2" s="6">
        <f>2.7183^((G2+1.3)/0.596)*10^9</f>
        <v>315.52023550922769</v>
      </c>
      <c r="I2" s="6">
        <f>2.7183^(G2/0.596)*10^9</f>
        <v>35.623309433004088</v>
      </c>
      <c r="J2" s="6">
        <f>2.7183^((G2-1.3)/0.596)*10^9</f>
        <v>4.0219929885367014</v>
      </c>
      <c r="L2" s="23" t="s">
        <v>62</v>
      </c>
      <c r="M2" s="24"/>
      <c r="N2" s="24"/>
      <c r="O2" s="24"/>
      <c r="Q2" s="26">
        <v>-7.6070000000000002</v>
      </c>
      <c r="R2" s="26">
        <v>-10.783853341805299</v>
      </c>
    </row>
    <row r="3" spans="1:43">
      <c r="A3" t="s">
        <v>47</v>
      </c>
      <c r="B3" t="s">
        <v>48</v>
      </c>
      <c r="C3">
        <v>3.25</v>
      </c>
      <c r="D3">
        <v>-11.64858806</v>
      </c>
      <c r="E3">
        <v>-44.2</v>
      </c>
      <c r="G3">
        <f>E3*0.2833+2.8953</f>
        <v>-9.6265599999999996</v>
      </c>
      <c r="H3" s="22">
        <f>2.7183^((G3+1.3)/0.596)*10^9</f>
        <v>856.14023506074909</v>
      </c>
      <c r="I3" s="22">
        <f>2.7183^(G3/0.596)*10^9</f>
        <v>96.661149046087317</v>
      </c>
      <c r="J3" s="22">
        <f>2.7183^((G3-1.3)/0.596)*10^9</f>
        <v>10.913373010961104</v>
      </c>
      <c r="L3" s="24"/>
      <c r="M3" s="24"/>
      <c r="N3" s="24"/>
      <c r="O3" s="24"/>
      <c r="Q3" s="26">
        <v>-7.3760000000000003</v>
      </c>
      <c r="R3" s="26">
        <v>-10.7646405717894</v>
      </c>
    </row>
    <row r="4" spans="1:43">
      <c r="A4" t="s">
        <v>59</v>
      </c>
      <c r="B4" t="s">
        <v>60</v>
      </c>
      <c r="C4">
        <v>4.4850000000000003</v>
      </c>
      <c r="D4">
        <v>-11.4566263</v>
      </c>
      <c r="E4">
        <v>-44.6</v>
      </c>
      <c r="G4">
        <f>E4*0.2833+2.8953</f>
        <v>-9.7398799999999994</v>
      </c>
      <c r="H4" s="22">
        <f>2.7183^((G4+1.3)/0.596)*10^9</f>
        <v>707.89706132224433</v>
      </c>
      <c r="I4" s="22">
        <f>2.7183^(G4/0.596)*10^9</f>
        <v>79.923989729207705</v>
      </c>
      <c r="J4" s="22">
        <f>2.7183^((G4-1.3)/0.596)*10^9</f>
        <v>9.0236907076615687</v>
      </c>
      <c r="L4" s="24"/>
      <c r="M4" s="24"/>
      <c r="N4" s="24"/>
      <c r="O4" s="24"/>
      <c r="Q4" s="26">
        <v>-7.85</v>
      </c>
      <c r="R4" s="26">
        <v>-10.818161859690999</v>
      </c>
    </row>
    <row r="5" spans="1:43">
      <c r="A5" s="3" t="s">
        <v>37</v>
      </c>
      <c r="B5" s="3" t="s">
        <v>38</v>
      </c>
      <c r="C5" s="3">
        <v>5.56</v>
      </c>
      <c r="D5" s="3">
        <v>-11.32856997</v>
      </c>
      <c r="E5" s="3">
        <v>-47.3</v>
      </c>
      <c r="F5" s="3"/>
      <c r="G5" s="3">
        <f>E5*0.2833+2.8953</f>
        <v>-10.504789999999998</v>
      </c>
      <c r="H5" s="4">
        <f>2.7183^((G5+1.3)/0.596)*10^9</f>
        <v>196.15086249843341</v>
      </c>
      <c r="I5" s="4">
        <f>2.7183^(G5/0.596)*10^9</f>
        <v>22.146100579111625</v>
      </c>
      <c r="J5" s="4">
        <f>2.7183^((G5-1.3)/0.596)*10^9</f>
        <v>2.5003701977810375</v>
      </c>
      <c r="Q5" s="26">
        <v>-6.6760000000000002</v>
      </c>
      <c r="R5" s="26">
        <v>-10.9018746433318</v>
      </c>
    </row>
    <row r="6" spans="1:43">
      <c r="A6" s="3" t="s">
        <v>29</v>
      </c>
      <c r="B6" s="3" t="s">
        <v>30</v>
      </c>
      <c r="C6" s="3">
        <v>15.54</v>
      </c>
      <c r="D6" s="3">
        <v>-10.7159897</v>
      </c>
      <c r="E6" s="3">
        <v>-43.7</v>
      </c>
      <c r="F6" s="3"/>
      <c r="G6" s="3">
        <f>E6*0.2833+2.8953</f>
        <v>-9.4849099999999993</v>
      </c>
      <c r="H6" s="4">
        <f>2.7183^((G6+1.3)/0.596)*10^9</f>
        <v>1085.8339223133673</v>
      </c>
      <c r="I6" s="4">
        <f>2.7183^(G6/0.596)*10^9</f>
        <v>122.5943488061655</v>
      </c>
      <c r="J6" s="4">
        <f>2.7183^((G6-1.3)/0.596)*10^9</f>
        <v>13.841319607318665</v>
      </c>
      <c r="Q6" s="26">
        <v>-6.9290000000000003</v>
      </c>
      <c r="R6" s="26">
        <v>-10.6603426774171</v>
      </c>
    </row>
    <row r="7" spans="1:43" s="1" customFormat="1">
      <c r="A7" s="3" t="s">
        <v>49</v>
      </c>
      <c r="B7" s="3" t="s">
        <v>50</v>
      </c>
      <c r="C7" s="3">
        <v>16.29</v>
      </c>
      <c r="D7" s="3">
        <v>-10.687897789999999</v>
      </c>
      <c r="E7" s="3">
        <v>-43.7</v>
      </c>
      <c r="F7" s="3"/>
      <c r="G7" s="3">
        <f>E7*0.2833+2.8953</f>
        <v>-9.4849099999999993</v>
      </c>
      <c r="H7" s="4">
        <f>2.7183^((G7+1.3)/0.596)*10^9</f>
        <v>1085.8339223133673</v>
      </c>
      <c r="I7" s="4">
        <f>2.7183^(G7/0.596)*10^9</f>
        <v>122.5943488061655</v>
      </c>
      <c r="J7" s="4">
        <f>2.7183^((G7-1.3)/0.596)*10^9</f>
        <v>13.841319607318665</v>
      </c>
      <c r="K7"/>
      <c r="L7" s="19"/>
      <c r="M7" s="8" t="s">
        <v>63</v>
      </c>
      <c r="N7" s="9">
        <v>9</v>
      </c>
      <c r="O7" s="10">
        <f>N7/27</f>
        <v>0.33333333333333331</v>
      </c>
      <c r="P7" s="11"/>
      <c r="Q7" s="26">
        <v>-8.5210000000000008</v>
      </c>
      <c r="R7" s="26">
        <v>-10.8318852668452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>
      <c r="A8" s="3" t="s">
        <v>31</v>
      </c>
      <c r="B8" s="3" t="s">
        <v>32</v>
      </c>
      <c r="C8" s="3">
        <v>17.18</v>
      </c>
      <c r="D8" s="3">
        <v>-10.656193869999999</v>
      </c>
      <c r="E8" s="3">
        <v>-46.9</v>
      </c>
      <c r="F8" s="3"/>
      <c r="G8" s="3">
        <f>E8*0.2833+2.8953</f>
        <v>-10.391469999999998</v>
      </c>
      <c r="H8" s="4">
        <f>2.7183^((G8+1.3)/0.596)*10^9</f>
        <v>237.22749351876783</v>
      </c>
      <c r="I8" s="4">
        <f>2.7183^(G8/0.596)*10^9</f>
        <v>26.783792152018453</v>
      </c>
      <c r="J8" s="4">
        <f>2.7183^((G8-1.3)/0.596)*10^9</f>
        <v>3.0239813750161795</v>
      </c>
      <c r="L8" s="20"/>
      <c r="M8" s="12" t="s">
        <v>61</v>
      </c>
      <c r="N8">
        <v>18</v>
      </c>
      <c r="O8" s="13">
        <f>N8/27</f>
        <v>0.66666666666666663</v>
      </c>
      <c r="P8" s="14"/>
      <c r="Q8" s="26">
        <v>-6.1580000000000004</v>
      </c>
      <c r="R8" s="26">
        <v>-10.3831298529014</v>
      </c>
    </row>
    <row r="9" spans="1:43" ht="12" customHeight="1">
      <c r="A9" s="3" t="s">
        <v>43</v>
      </c>
      <c r="B9" s="3" t="s">
        <v>44</v>
      </c>
      <c r="C9" s="3">
        <v>17.2</v>
      </c>
      <c r="D9" s="3">
        <v>-10.65550045</v>
      </c>
      <c r="E9" s="3">
        <v>-50.7</v>
      </c>
      <c r="F9" s="3"/>
      <c r="G9" s="3">
        <f>E9*0.2833+2.8953</f>
        <v>-11.46801</v>
      </c>
      <c r="H9" s="4">
        <f>2.7183^((G9+1.3)/0.596)*10^9</f>
        <v>38.96766993925101</v>
      </c>
      <c r="I9" s="4">
        <f>2.7183^(G9/0.596)*10^9</f>
        <v>4.3995826825139162</v>
      </c>
      <c r="J9" s="4">
        <f>2.7183^((G9-1.3)/0.596)*10^9</f>
        <v>0.4967278723734862</v>
      </c>
      <c r="L9" s="21"/>
      <c r="M9" s="12" t="s">
        <v>65</v>
      </c>
      <c r="P9" s="14"/>
      <c r="Q9" s="26">
        <v>-7.9660000000000002</v>
      </c>
      <c r="R9" s="26">
        <v>-10.502523495143301</v>
      </c>
    </row>
    <row r="10" spans="1:43">
      <c r="A10" s="3" t="s">
        <v>57</v>
      </c>
      <c r="B10" s="3" t="s">
        <v>58</v>
      </c>
      <c r="C10" s="3">
        <v>19.399999999999999</v>
      </c>
      <c r="D10" s="3">
        <v>-10.58376369</v>
      </c>
      <c r="E10" s="3">
        <v>-50.29</v>
      </c>
      <c r="F10" s="3"/>
      <c r="G10" s="3">
        <f>E10*0.2833+2.8953</f>
        <v>-11.351856999999999</v>
      </c>
      <c r="H10" s="4">
        <f>2.7183^((G10+1.3)/0.596)*10^9</f>
        <v>47.352575601785922</v>
      </c>
      <c r="I10" s="4">
        <f>2.7183^(G10/0.596)*10^9</f>
        <v>5.3462670956418128</v>
      </c>
      <c r="J10" s="4">
        <f>2.7183^((G10-1.3)/0.596)*10^9</f>
        <v>0.60361176756907908</v>
      </c>
      <c r="L10" s="15"/>
      <c r="M10" s="16" t="s">
        <v>69</v>
      </c>
      <c r="N10" s="17"/>
      <c r="O10" s="17"/>
      <c r="P10" s="18"/>
      <c r="Q10" s="26">
        <v>-6.6079999999999997</v>
      </c>
      <c r="R10" s="26">
        <v>-10.993821471265299</v>
      </c>
    </row>
    <row r="11" spans="1:43">
      <c r="A11" s="3" t="s">
        <v>21</v>
      </c>
      <c r="B11" s="3" t="s">
        <v>22</v>
      </c>
      <c r="C11" s="3">
        <v>29.28</v>
      </c>
      <c r="D11" s="3">
        <v>-10.33843124</v>
      </c>
      <c r="E11" s="3">
        <v>-43.3</v>
      </c>
      <c r="F11" s="3"/>
      <c r="G11" s="3">
        <f>E11*0.2833+2.8953</f>
        <v>-9.3715899999999976</v>
      </c>
      <c r="H11" s="4">
        <f>2.7183^((G11+1.3)/0.596)*10^9</f>
        <v>1313.2221622023726</v>
      </c>
      <c r="I11" s="4">
        <f>2.7183^(G11/0.596)*10^9</f>
        <v>148.26725570520753</v>
      </c>
      <c r="J11" s="4">
        <f>2.7183^((G11-1.3)/0.596)*10^9</f>
        <v>16.739878252957528</v>
      </c>
      <c r="Q11" s="26">
        <v>-6.415</v>
      </c>
      <c r="R11" s="26">
        <v>-10.868938466161699</v>
      </c>
    </row>
    <row r="12" spans="1:43">
      <c r="A12" t="s">
        <v>17</v>
      </c>
      <c r="B12" t="s">
        <v>18</v>
      </c>
      <c r="C12">
        <v>53</v>
      </c>
      <c r="D12">
        <v>-9.9847724580000001</v>
      </c>
      <c r="E12">
        <v>-39.299999999999997</v>
      </c>
      <c r="G12">
        <f>E12*0.2833+2.8953</f>
        <v>-8.238389999999999</v>
      </c>
      <c r="H12" s="22">
        <f>2.7183^((G12+1.3)/0.596)*10^9</f>
        <v>8791.96973866603</v>
      </c>
      <c r="I12" s="22">
        <f>2.7183^(G12/0.596)*10^9</f>
        <v>992.64333401827059</v>
      </c>
      <c r="J12" s="22">
        <f>2.7183^((G12-1.3)/0.596)*10^9</f>
        <v>112.07281392672361</v>
      </c>
      <c r="Q12" s="26">
        <v>-6.51</v>
      </c>
      <c r="R12" s="26">
        <v>-10.9416725240792</v>
      </c>
    </row>
    <row r="13" spans="1:43">
      <c r="A13" s="3" t="s">
        <v>55</v>
      </c>
      <c r="B13" s="3" t="s">
        <v>56</v>
      </c>
      <c r="C13" s="3">
        <v>77.23</v>
      </c>
      <c r="D13" s="3">
        <v>-9.7603808010000002</v>
      </c>
      <c r="E13" s="3">
        <v>-43.8</v>
      </c>
      <c r="F13" s="3"/>
      <c r="G13" s="3">
        <f>E13*0.2833+2.8953</f>
        <v>-9.5132399999999979</v>
      </c>
      <c r="H13" s="4">
        <f>2.7183^((G13+1.3)/0.596)*10^9</f>
        <v>1035.4275249014163</v>
      </c>
      <c r="I13" s="4">
        <f>2.7183^(G13/0.596)*10^9</f>
        <v>116.90329482507633</v>
      </c>
      <c r="J13" s="4">
        <f>2.7183^((G13-1.3)/0.596)*10^9</f>
        <v>13.198780225839446</v>
      </c>
      <c r="Q13" s="26">
        <v>-8.8960000000000008</v>
      </c>
      <c r="R13" s="26">
        <v>-10.7015128988799</v>
      </c>
    </row>
    <row r="14" spans="1:43" s="1" customFormat="1">
      <c r="A14" t="s">
        <v>39</v>
      </c>
      <c r="B14" t="s">
        <v>40</v>
      </c>
      <c r="C14">
        <v>90.35</v>
      </c>
      <c r="D14">
        <v>-9.666866593</v>
      </c>
      <c r="E14">
        <v>-49.3</v>
      </c>
      <c r="F14"/>
      <c r="G14">
        <f>E14*0.2833+2.8953</f>
        <v>-11.071389999999999</v>
      </c>
      <c r="H14" s="22">
        <f>2.7183^((G14+1.3)/0.596)*10^9</f>
        <v>75.808208147233884</v>
      </c>
      <c r="I14" s="22">
        <f>2.7183^(G14/0.596)*10^9</f>
        <v>8.5590049463294218</v>
      </c>
      <c r="J14" s="22">
        <f>2.7183^((G14-1.3)/0.596)*10^9</f>
        <v>0.96634081535093319</v>
      </c>
      <c r="K14"/>
      <c r="L14"/>
      <c r="M14"/>
      <c r="N14"/>
      <c r="O14"/>
      <c r="P14"/>
      <c r="Q14" s="26">
        <v>-9.2370000000000001</v>
      </c>
      <c r="R14" s="26">
        <v>-10.8071831339676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>
      <c r="A15" s="3" t="s">
        <v>33</v>
      </c>
      <c r="B15" s="3" t="s">
        <v>34</v>
      </c>
      <c r="C15" s="3">
        <v>103.6</v>
      </c>
      <c r="D15" s="3">
        <v>-9.5853061900000007</v>
      </c>
      <c r="E15" s="3">
        <v>-41.7</v>
      </c>
      <c r="F15" s="3"/>
      <c r="G15" s="3">
        <f>E15*0.2833+2.8953</f>
        <v>-8.91831</v>
      </c>
      <c r="H15" s="4">
        <f>2.7183^((G15+1.3)/0.596)*10^9</f>
        <v>2809.5540786053402</v>
      </c>
      <c r="I15" s="4">
        <f>2.7183^(G15/0.596)*10^9</f>
        <v>317.20822643715979</v>
      </c>
      <c r="J15" s="4">
        <f>2.7183^((G15-1.3)/0.596)*10^9</f>
        <v>35.813889359039067</v>
      </c>
      <c r="Q15" s="26">
        <v>-8.8919999999999995</v>
      </c>
      <c r="R15" s="26">
        <v>-10.7111192838878</v>
      </c>
    </row>
    <row r="16" spans="1:43">
      <c r="A16" s="3" t="s">
        <v>25</v>
      </c>
      <c r="B16" s="3" t="s">
        <v>26</v>
      </c>
      <c r="C16" s="3">
        <v>122</v>
      </c>
      <c r="D16" s="3">
        <v>-9.4878698959999994</v>
      </c>
      <c r="E16" s="3">
        <v>-41.3</v>
      </c>
      <c r="F16" s="3"/>
      <c r="G16" s="3">
        <f>E16*0.2833+2.8953</f>
        <v>-8.8049899999999983</v>
      </c>
      <c r="H16" s="4">
        <f>2.7183^((G16+1.3)/0.596)*10^9</f>
        <v>3397.9125224509285</v>
      </c>
      <c r="I16" s="4">
        <f>2.7183^(G16/0.596)*10^9</f>
        <v>383.63589903573541</v>
      </c>
      <c r="J16" s="4">
        <f>2.7183^((G16-1.3)/0.596)*10^9</f>
        <v>43.313799886407217</v>
      </c>
      <c r="Q16" s="26">
        <v>-7.1340000000000003</v>
      </c>
      <c r="R16" s="26">
        <v>-11.1214491577998</v>
      </c>
    </row>
    <row r="17" spans="1:43">
      <c r="A17" s="3" t="s">
        <v>51</v>
      </c>
      <c r="B17" s="3" t="s">
        <v>52</v>
      </c>
      <c r="C17" s="3">
        <v>142.80000000000001</v>
      </c>
      <c r="D17" s="3">
        <v>-9.3940451889999999</v>
      </c>
      <c r="E17" s="3">
        <v>-44.03</v>
      </c>
      <c r="F17" s="3"/>
      <c r="G17" s="3">
        <f>E17*0.2833+2.8953</f>
        <v>-9.5783989999999992</v>
      </c>
      <c r="H17" s="4">
        <f>2.7183^((G17+1.3)/0.596)*10^9</f>
        <v>928.19494047933767</v>
      </c>
      <c r="I17" s="4">
        <f>2.7183^(G17/0.596)*10^9</f>
        <v>104.79637074775565</v>
      </c>
      <c r="J17" s="4">
        <f>2.7183^((G17-1.3)/0.596)*10^9</f>
        <v>11.831867254339581</v>
      </c>
      <c r="Q17" s="26">
        <v>-7.6630000000000003</v>
      </c>
      <c r="R17" s="26">
        <v>-10.669949062425101</v>
      </c>
    </row>
    <row r="18" spans="1:43">
      <c r="A18" s="3" t="s">
        <v>41</v>
      </c>
      <c r="B18" s="3" t="s">
        <v>42</v>
      </c>
      <c r="C18" s="3">
        <v>174</v>
      </c>
      <c r="D18" s="3">
        <v>-9.2762694799999998</v>
      </c>
      <c r="E18" s="3">
        <v>-46.1</v>
      </c>
      <c r="F18" s="3"/>
      <c r="G18" s="3">
        <f>E18*0.2833+2.8953</f>
        <v>-10.16483</v>
      </c>
      <c r="H18" s="4">
        <f>2.7183^((G18+1.3)/0.596)*10^9</f>
        <v>346.988128463056</v>
      </c>
      <c r="I18" s="4">
        <f>2.7183^(G18/0.596)*10^9</f>
        <v>39.176141745295304</v>
      </c>
      <c r="J18" s="4">
        <f>2.7183^((G18-1.3)/0.596)*10^9</f>
        <v>4.4231198595915986</v>
      </c>
      <c r="Q18" s="26">
        <v>-7.7210000000000001</v>
      </c>
      <c r="R18" s="26">
        <v>-10.7701299346511</v>
      </c>
    </row>
    <row r="19" spans="1:43" s="1" customFormat="1">
      <c r="A19" s="3" t="s">
        <v>35</v>
      </c>
      <c r="B19" s="3" t="s">
        <v>36</v>
      </c>
      <c r="C19" s="3">
        <v>291</v>
      </c>
      <c r="D19" s="3">
        <v>-8.9697657720000006</v>
      </c>
      <c r="E19" s="3">
        <v>-42.3</v>
      </c>
      <c r="F19" s="3"/>
      <c r="G19" s="3">
        <f>E19*0.2833+2.8953</f>
        <v>-9.0882899999999989</v>
      </c>
      <c r="H19" s="4">
        <f>2.7183^((G19+1.3)/0.596)*10^9</f>
        <v>2112.3953298820538</v>
      </c>
      <c r="I19" s="4">
        <f>2.7183^(G19/0.596)*10^9</f>
        <v>238.49662878126441</v>
      </c>
      <c r="J19" s="4">
        <f>2.7183^((G19-1.3)/0.596)*10^9</f>
        <v>26.927081846561414</v>
      </c>
      <c r="K19"/>
      <c r="L19"/>
      <c r="M19"/>
      <c r="N19"/>
      <c r="O19"/>
      <c r="P19"/>
      <c r="Q19" s="26">
        <v>-10.625</v>
      </c>
      <c r="R19" s="26">
        <v>-10.724842691042101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s="1" customFormat="1">
      <c r="A20" s="3" t="s">
        <v>23</v>
      </c>
      <c r="B20" s="3" t="s">
        <v>24</v>
      </c>
      <c r="C20" s="3">
        <v>311</v>
      </c>
      <c r="D20" s="3">
        <v>-8.9301498630000005</v>
      </c>
      <c r="E20" s="3">
        <v>-42.4</v>
      </c>
      <c r="F20" s="3"/>
      <c r="G20" s="3">
        <f>E20*0.2833+2.8953</f>
        <v>-9.1166199999999993</v>
      </c>
      <c r="H20" s="4">
        <f>2.7183^((G20+1.3)/0.596)*10^9</f>
        <v>2014.334073642849</v>
      </c>
      <c r="I20" s="4">
        <f>2.7183^(G20/0.596)*10^9</f>
        <v>227.42517889862719</v>
      </c>
      <c r="J20" s="4">
        <f>2.7183^((G20-1.3)/0.596)*10^9</f>
        <v>25.677077439063915</v>
      </c>
      <c r="K20"/>
      <c r="L20"/>
      <c r="M20"/>
      <c r="N20"/>
      <c r="O20"/>
      <c r="P20"/>
      <c r="Q20" s="26">
        <v>-10.904</v>
      </c>
      <c r="R20" s="26">
        <v>-10.977353382680199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s="1" customFormat="1">
      <c r="A21" s="3" t="s">
        <v>27</v>
      </c>
      <c r="B21" s="3" t="s">
        <v>28</v>
      </c>
      <c r="C21" s="3">
        <v>664</v>
      </c>
      <c r="D21" s="3">
        <v>-8.4780902779999998</v>
      </c>
      <c r="E21" s="3">
        <v>-41.7</v>
      </c>
      <c r="F21" s="3"/>
      <c r="G21" s="3">
        <f>E21*0.2833+2.8953</f>
        <v>-8.91831</v>
      </c>
      <c r="H21" s="4">
        <f>2.7183^((G21+1.3)/0.596)*10^9</f>
        <v>2809.5540786053402</v>
      </c>
      <c r="I21" s="4">
        <f>2.7183^(G21/0.596)*10^9</f>
        <v>317.20822643715979</v>
      </c>
      <c r="J21" s="4">
        <f>2.7183^((G21-1.3)/0.596)*10^9</f>
        <v>35.813889359039067</v>
      </c>
      <c r="K21"/>
      <c r="L21"/>
      <c r="M21"/>
      <c r="N21"/>
      <c r="O21"/>
      <c r="P21"/>
      <c r="Q21" s="26">
        <v>-8.1989999999999998</v>
      </c>
      <c r="R21" s="26">
        <v>-10.502523495143301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>
      <c r="A22" s="3" t="s">
        <v>45</v>
      </c>
      <c r="B22" s="3" t="s">
        <v>46</v>
      </c>
      <c r="C22" s="3">
        <v>1813</v>
      </c>
      <c r="D22" s="3">
        <v>-7.8794344650000001</v>
      </c>
      <c r="E22" s="3">
        <v>-41.1</v>
      </c>
      <c r="F22" s="3"/>
      <c r="G22" s="3">
        <f>E22*0.2833+2.8953</f>
        <v>-8.7483299999999993</v>
      </c>
      <c r="H22" s="4">
        <f>2.7183^((G22+1.3)/0.596)*10^9</f>
        <v>3736.7977522695323</v>
      </c>
      <c r="I22" s="4">
        <f>2.7183^(G22/0.596)*10^9</f>
        <v>421.89719592092234</v>
      </c>
      <c r="J22" s="4">
        <f>2.7183^((G22-1.3)/0.596)*10^9</f>
        <v>47.633630644803034</v>
      </c>
      <c r="Q22" s="26">
        <v>-9.7449999999999992</v>
      </c>
      <c r="R22" s="26">
        <v>-10.8703108068771</v>
      </c>
    </row>
    <row r="23" spans="1:43">
      <c r="A23" s="3" t="s">
        <v>53</v>
      </c>
      <c r="B23" s="3" t="s">
        <v>54</v>
      </c>
      <c r="C23" s="3">
        <v>2154</v>
      </c>
      <c r="D23" s="3">
        <v>-7.7767176520000003</v>
      </c>
      <c r="E23" s="3">
        <v>-37.1</v>
      </c>
      <c r="F23" s="3"/>
      <c r="G23" s="3">
        <f>E23*0.2833+2.8953</f>
        <v>-7.6151299999999988</v>
      </c>
      <c r="H23" s="4">
        <f>2.7183^((G23+1.3)/0.596)*10^9</f>
        <v>25017.711171102059</v>
      </c>
      <c r="I23" s="4">
        <f>2.7183^(G23/0.596)*10^9</f>
        <v>2824.5848159796724</v>
      </c>
      <c r="J23" s="4">
        <f>2.7183^((G23-1.3)/0.596)*10^9</f>
        <v>318.90524789008782</v>
      </c>
      <c r="Q23" s="26">
        <v>-9.3510000000000009</v>
      </c>
      <c r="R23" s="26">
        <v>-10.7152363060341</v>
      </c>
    </row>
    <row r="24" spans="1:43" ht="13.8" customHeight="1">
      <c r="A24" t="s">
        <v>13</v>
      </c>
      <c r="B24" t="s">
        <v>14</v>
      </c>
      <c r="C24">
        <v>2195</v>
      </c>
      <c r="D24">
        <v>-7.7654797929999999</v>
      </c>
      <c r="E24">
        <v>-42.4</v>
      </c>
      <c r="G24">
        <f>E24*0.2833+2.8953</f>
        <v>-9.1166199999999993</v>
      </c>
      <c r="H24" s="22">
        <f>2.7183^((G24+1.3)/0.596)*10^9</f>
        <v>2014.334073642849</v>
      </c>
      <c r="I24" s="22">
        <f>2.7183^(G24/0.596)*10^9</f>
        <v>227.42517889862719</v>
      </c>
      <c r="J24" s="22">
        <f>2.7183^((G24-1.3)/0.596)*10^9</f>
        <v>25.677077439063915</v>
      </c>
      <c r="Q24" s="26">
        <v>-10.933999999999999</v>
      </c>
      <c r="R24" s="26">
        <v>-10.7701299346511</v>
      </c>
    </row>
    <row r="25" spans="1:43">
      <c r="A25" t="s">
        <v>19</v>
      </c>
      <c r="B25" t="s">
        <v>20</v>
      </c>
      <c r="C25">
        <v>2602</v>
      </c>
      <c r="D25">
        <v>-7.6641011859999999</v>
      </c>
      <c r="E25">
        <v>-43</v>
      </c>
      <c r="G25">
        <f>E25*0.2833+2.8953</f>
        <v>-9.2866</v>
      </c>
      <c r="H25" s="22">
        <f>2.7183^((G25+1.3)/0.596)*10^9</f>
        <v>1514.5000846887599</v>
      </c>
      <c r="I25" s="22">
        <f>2.7183^(G25/0.596)*10^9</f>
        <v>170.99221882268444</v>
      </c>
      <c r="J25" s="22">
        <f>2.7183^((G25-1.3)/0.596)*10^9</f>
        <v>19.305604003259909</v>
      </c>
      <c r="Q25" s="26">
        <v>-8.5760000000000005</v>
      </c>
      <c r="R25" s="26">
        <v>-10.3378426092924</v>
      </c>
    </row>
    <row r="26" spans="1:43">
      <c r="A26" t="s">
        <v>9</v>
      </c>
      <c r="B26" t="s">
        <v>10</v>
      </c>
      <c r="C26">
        <v>9133</v>
      </c>
      <c r="D26">
        <v>-6.9157553329999999</v>
      </c>
      <c r="E26">
        <v>-41.3</v>
      </c>
      <c r="G26">
        <f>E26*0.2833+2.8953</f>
        <v>-8.8049899999999983</v>
      </c>
      <c r="H26" s="22">
        <f>2.7183^((G26+1.3)/0.596)*10^9</f>
        <v>3397.9125224509285</v>
      </c>
      <c r="I26" s="22">
        <f>2.7183^(G26/0.596)*10^9</f>
        <v>383.63589903573541</v>
      </c>
      <c r="J26" s="22">
        <f>2.7183^((G26-1.3)/0.596)*10^9</f>
        <v>43.313799886407217</v>
      </c>
      <c r="Q26" s="26">
        <v>-10.263999999999999</v>
      </c>
      <c r="R26" s="26">
        <v>-10.8236512225526</v>
      </c>
    </row>
    <row r="27" spans="1:43">
      <c r="A27" t="s">
        <v>15</v>
      </c>
      <c r="B27" t="s">
        <v>16</v>
      </c>
      <c r="C27">
        <v>9415</v>
      </c>
      <c r="D27">
        <v>-6.8976310119999997</v>
      </c>
      <c r="E27">
        <v>-39.799999999999997</v>
      </c>
      <c r="G27">
        <f>E27*0.2833+2.8953</f>
        <v>-8.3800399999999993</v>
      </c>
      <c r="H27" s="22">
        <f>2.7183^((G27+1.3)/0.596)*10^9</f>
        <v>6932.14577665058</v>
      </c>
      <c r="I27" s="22">
        <f>2.7183^(G27/0.596)*10^9</f>
        <v>782.66287307298478</v>
      </c>
      <c r="J27" s="22">
        <f>2.7183^((G27-1.3)/0.596)*10^9</f>
        <v>88.365304571369009</v>
      </c>
      <c r="Q27" s="26">
        <v>-8.4339999999999993</v>
      </c>
      <c r="R27" s="26">
        <v>-10.771502275366499</v>
      </c>
    </row>
    <row r="28" spans="1:43">
      <c r="A28" s="3" t="s">
        <v>11</v>
      </c>
      <c r="B28" s="3" t="s">
        <v>12</v>
      </c>
      <c r="C28" s="3">
        <v>9871</v>
      </c>
      <c r="D28" s="3">
        <v>-6.8694419980000001</v>
      </c>
      <c r="E28" s="3">
        <v>-38.5</v>
      </c>
      <c r="F28" s="3"/>
      <c r="G28" s="3">
        <f>E28*0.2833+2.8953</f>
        <v>-8.0117499999999993</v>
      </c>
      <c r="H28" s="4">
        <f>2.7183^((G28+1.3)/0.596)*10^9</f>
        <v>12859.846385731886</v>
      </c>
      <c r="I28" s="4">
        <f>2.7183^(G28/0.596)*10^9</f>
        <v>1451.9204650074835</v>
      </c>
      <c r="J28" s="4">
        <f>2.7183^((G28-1.3)/0.596)*10^9</f>
        <v>163.92676657836802</v>
      </c>
      <c r="Q28" s="26">
        <v>-7.3289999999999997</v>
      </c>
      <c r="R28" s="26">
        <v>-10.9210874133478</v>
      </c>
    </row>
    <row r="33" spans="3:4">
      <c r="C33" t="s">
        <v>66</v>
      </c>
      <c r="D33" s="7" t="s">
        <v>67</v>
      </c>
    </row>
    <row r="34" spans="3:4">
      <c r="C34" s="2" t="s">
        <v>68</v>
      </c>
    </row>
  </sheetData>
  <autoFilter ref="A1:J27" xr:uid="{00000000-0009-0000-0000-000000000000}">
    <sortState xmlns:xlrd2="http://schemas.microsoft.com/office/spreadsheetml/2017/richdata2" ref="A2:J28">
      <sortCondition ref="D1:D27"/>
    </sortState>
  </autoFilter>
  <mergeCells count="1">
    <mergeCell ref="L2:O4"/>
  </mergeCells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2F34-E410-4804-8A4A-4937477E37DC}">
  <dimension ref="A1:J24"/>
  <sheetViews>
    <sheetView workbookViewId="0">
      <selection activeCell="R7" sqref="R7"/>
    </sheetView>
  </sheetViews>
  <sheetFormatPr defaultRowHeight="13.2"/>
  <sheetData>
    <row r="1" spans="1:10">
      <c r="A1" t="s">
        <v>70</v>
      </c>
      <c r="B1" t="s">
        <v>71</v>
      </c>
      <c r="C1" t="s">
        <v>72</v>
      </c>
      <c r="D1" t="s">
        <v>2</v>
      </c>
      <c r="E1" t="s">
        <v>3</v>
      </c>
      <c r="F1" t="s">
        <v>73</v>
      </c>
      <c r="G1" t="s">
        <v>74</v>
      </c>
      <c r="H1" t="s">
        <v>122</v>
      </c>
      <c r="I1" t="s">
        <v>75</v>
      </c>
      <c r="J1" s="25" t="s">
        <v>4</v>
      </c>
    </row>
    <row r="2" spans="1:10">
      <c r="A2" t="s">
        <v>76</v>
      </c>
      <c r="B2">
        <v>8.23</v>
      </c>
      <c r="C2" t="s">
        <v>77</v>
      </c>
      <c r="D2">
        <v>5.8884365535558798</v>
      </c>
      <c r="E2">
        <v>-11.294364087943199</v>
      </c>
      <c r="F2">
        <v>-9.8940000000000001</v>
      </c>
      <c r="G2">
        <v>7.4610000000000003</v>
      </c>
      <c r="H2">
        <v>0.41459099999999999</v>
      </c>
      <c r="I2">
        <v>-10.239034077781801</v>
      </c>
      <c r="J2" s="26">
        <v>-47.5623</v>
      </c>
    </row>
    <row r="3" spans="1:10">
      <c r="A3" t="s">
        <v>78</v>
      </c>
      <c r="B3">
        <v>7.73</v>
      </c>
      <c r="C3" t="s">
        <v>79</v>
      </c>
      <c r="D3">
        <v>18.620871366628698</v>
      </c>
      <c r="E3">
        <v>-10.608193730230999</v>
      </c>
      <c r="F3">
        <v>-8.7210000000000001</v>
      </c>
      <c r="G3">
        <v>7.923</v>
      </c>
      <c r="H3">
        <v>4.2187000000000001</v>
      </c>
      <c r="I3">
        <v>-10.8730554883079</v>
      </c>
      <c r="J3" s="26">
        <v>-45.422800000000002</v>
      </c>
    </row>
    <row r="4" spans="1:10">
      <c r="A4" t="s">
        <v>80</v>
      </c>
      <c r="B4">
        <v>8.2799999999999994</v>
      </c>
      <c r="C4" t="s">
        <v>81</v>
      </c>
      <c r="D4">
        <v>5.2480746024977298</v>
      </c>
      <c r="E4">
        <v>-11.3629811237145</v>
      </c>
      <c r="F4">
        <v>-8.9960000000000004</v>
      </c>
      <c r="G4">
        <v>7.7149999999999999</v>
      </c>
      <c r="H4">
        <v>0.97578699999999996</v>
      </c>
      <c r="I4">
        <v>-10.5876086194996</v>
      </c>
      <c r="J4" s="26">
        <v>-39.225900000000003</v>
      </c>
    </row>
    <row r="5" spans="1:10">
      <c r="A5" t="s">
        <v>82</v>
      </c>
      <c r="B5">
        <v>8.6199999999999992</v>
      </c>
      <c r="C5" t="s">
        <v>83</v>
      </c>
      <c r="D5">
        <v>2.3988329190194899</v>
      </c>
      <c r="E5">
        <v>-11.8295769669588</v>
      </c>
      <c r="F5">
        <v>-9.5429999999999993</v>
      </c>
      <c r="G5">
        <v>7.3369999999999997</v>
      </c>
      <c r="H5">
        <v>0.39130199999999998</v>
      </c>
      <c r="I5">
        <v>-10.068863829069199</v>
      </c>
      <c r="J5" s="26">
        <v>-42.769500000000001</v>
      </c>
    </row>
    <row r="6" spans="1:10">
      <c r="A6" t="s">
        <v>84</v>
      </c>
      <c r="B6">
        <v>7.81</v>
      </c>
      <c r="C6" t="s">
        <v>85</v>
      </c>
      <c r="D6">
        <v>15.488166189124801</v>
      </c>
      <c r="E6">
        <v>-10.717980987464999</v>
      </c>
      <c r="F6">
        <v>-8.9410000000000007</v>
      </c>
      <c r="G6">
        <v>7.835</v>
      </c>
      <c r="H6">
        <v>0.54413599999999995</v>
      </c>
      <c r="I6">
        <v>-10.7522895053506</v>
      </c>
      <c r="J6" s="26">
        <v>-45.973700000000001</v>
      </c>
    </row>
    <row r="7" spans="1:10">
      <c r="A7" t="s">
        <v>86</v>
      </c>
      <c r="B7">
        <v>8.3800000000000008</v>
      </c>
      <c r="C7" t="s">
        <v>87</v>
      </c>
      <c r="D7">
        <v>4.1686938347033502</v>
      </c>
      <c r="E7">
        <v>-11.500215195256899</v>
      </c>
      <c r="F7">
        <v>-9.3420000000000005</v>
      </c>
      <c r="G7">
        <v>7.4139999999999997</v>
      </c>
      <c r="H7">
        <v>0.498506</v>
      </c>
      <c r="I7">
        <v>-10.1745340641569</v>
      </c>
      <c r="J7" s="26">
        <v>-42.772799999999997</v>
      </c>
    </row>
    <row r="8" spans="1:10">
      <c r="A8" t="s">
        <v>88</v>
      </c>
      <c r="B8">
        <v>7.97</v>
      </c>
      <c r="C8" t="s">
        <v>89</v>
      </c>
      <c r="D8">
        <v>10.715193052376099</v>
      </c>
      <c r="E8">
        <v>-10.9375555019329</v>
      </c>
      <c r="F8">
        <v>-8.9060000000000006</v>
      </c>
      <c r="G8">
        <v>7.3150000000000004</v>
      </c>
      <c r="H8">
        <v>1.58308</v>
      </c>
      <c r="I8">
        <v>-10.038672333329901</v>
      </c>
      <c r="J8" s="26">
        <v>-38.975200000000001</v>
      </c>
    </row>
    <row r="9" spans="1:10">
      <c r="A9" t="s">
        <v>90</v>
      </c>
      <c r="B9">
        <v>8.17</v>
      </c>
      <c r="C9" t="s">
        <v>91</v>
      </c>
      <c r="D9">
        <v>6.7608297539198201</v>
      </c>
      <c r="E9">
        <v>-11.212023645017799</v>
      </c>
      <c r="F9">
        <v>-9.7509999999999994</v>
      </c>
      <c r="G9">
        <v>7.5670000000000002</v>
      </c>
      <c r="H9">
        <v>3.0935199999999998</v>
      </c>
      <c r="I9">
        <v>-10.3845021936168</v>
      </c>
      <c r="J9" s="26">
        <v>-38.759399999999999</v>
      </c>
    </row>
    <row r="10" spans="1:10">
      <c r="A10" t="s">
        <v>92</v>
      </c>
      <c r="B10">
        <v>8.19</v>
      </c>
      <c r="C10" t="s">
        <v>93</v>
      </c>
      <c r="D10">
        <v>6.4565422903465599</v>
      </c>
      <c r="E10">
        <v>-11.2394704593263</v>
      </c>
      <c r="F10">
        <v>-9.6959999999999997</v>
      </c>
      <c r="G10">
        <v>7.3419999999999996</v>
      </c>
      <c r="H10">
        <v>1.8826000000000001</v>
      </c>
      <c r="I10">
        <v>-10.075725532646301</v>
      </c>
      <c r="J10" s="26">
        <v>-41.121099999999998</v>
      </c>
    </row>
    <row r="11" spans="1:10">
      <c r="A11" t="s">
        <v>94</v>
      </c>
      <c r="B11">
        <v>8.1999999999999993</v>
      </c>
      <c r="C11" t="s">
        <v>95</v>
      </c>
      <c r="D11">
        <v>6.3095734448019396</v>
      </c>
      <c r="E11">
        <v>-11.253193866480499</v>
      </c>
      <c r="F11">
        <v>-9.6560000000000006</v>
      </c>
      <c r="G11">
        <v>7.4029999999999996</v>
      </c>
      <c r="H11">
        <v>0.32924599999999998</v>
      </c>
      <c r="I11">
        <v>-10.159438316287201</v>
      </c>
      <c r="J11" s="26">
        <v>-47.187800000000003</v>
      </c>
    </row>
    <row r="12" spans="1:10">
      <c r="A12" t="s">
        <v>96</v>
      </c>
      <c r="B12">
        <v>7.68</v>
      </c>
      <c r="C12" t="s">
        <v>97</v>
      </c>
      <c r="D12">
        <v>20.8929613085404</v>
      </c>
      <c r="E12">
        <v>-10.5395766944598</v>
      </c>
      <c r="F12">
        <v>-8.016</v>
      </c>
      <c r="G12">
        <v>7.6040000000000001</v>
      </c>
      <c r="H12">
        <v>1.5318499999999999</v>
      </c>
      <c r="I12">
        <v>-10.435278800087501</v>
      </c>
      <c r="J12" s="26">
        <v>-42.0777</v>
      </c>
    </row>
    <row r="13" spans="1:10">
      <c r="A13" t="s">
        <v>98</v>
      </c>
      <c r="B13">
        <v>8.2200000000000006</v>
      </c>
      <c r="C13" t="s">
        <v>99</v>
      </c>
      <c r="D13">
        <v>6.0255958607435698</v>
      </c>
      <c r="E13">
        <v>-11.280640680789</v>
      </c>
      <c r="F13">
        <v>-8.7929999999999993</v>
      </c>
      <c r="G13">
        <v>7.806</v>
      </c>
      <c r="H13">
        <v>0.60411999999999999</v>
      </c>
      <c r="I13">
        <v>-10.712491624603301</v>
      </c>
      <c r="J13" s="26">
        <v>-43.469700000000003</v>
      </c>
    </row>
    <row r="14" spans="1:10">
      <c r="A14" t="s">
        <v>100</v>
      </c>
      <c r="B14">
        <v>9.1</v>
      </c>
      <c r="C14" t="s">
        <v>101</v>
      </c>
      <c r="D14">
        <v>0.79432823472428205</v>
      </c>
      <c r="E14">
        <v>-12.4883005103625</v>
      </c>
      <c r="F14">
        <v>-9.4369999999999994</v>
      </c>
      <c r="G14">
        <v>7.69</v>
      </c>
      <c r="H14">
        <v>1.6001399999999999</v>
      </c>
      <c r="I14">
        <v>-10.553300101613999</v>
      </c>
      <c r="J14" s="26">
        <v>-49.328899999999997</v>
      </c>
    </row>
    <row r="15" spans="1:10">
      <c r="A15" t="s">
        <v>102</v>
      </c>
      <c r="B15">
        <v>7.93</v>
      </c>
      <c r="C15" t="s">
        <v>103</v>
      </c>
      <c r="D15">
        <v>11.748975549395301</v>
      </c>
      <c r="E15">
        <v>-10.8826618733159</v>
      </c>
      <c r="F15">
        <v>-8.3949999999999996</v>
      </c>
      <c r="G15">
        <v>7.6580000000000004</v>
      </c>
      <c r="H15">
        <v>0.62087199999999998</v>
      </c>
      <c r="I15">
        <v>-10.5093851987204</v>
      </c>
      <c r="J15" s="26">
        <v>-41.643900000000002</v>
      </c>
    </row>
    <row r="16" spans="1:10">
      <c r="A16" t="s">
        <v>104</v>
      </c>
      <c r="B16">
        <v>8.1</v>
      </c>
      <c r="C16" t="s">
        <v>105</v>
      </c>
      <c r="D16">
        <v>7.9432823472428202</v>
      </c>
      <c r="E16">
        <v>-11.115959794938099</v>
      </c>
      <c r="F16">
        <v>-8.4480000000000004</v>
      </c>
      <c r="G16">
        <v>7.319</v>
      </c>
      <c r="H16">
        <v>1.68076</v>
      </c>
      <c r="I16">
        <v>-10.044161696191599</v>
      </c>
      <c r="J16" s="26">
        <v>-42.280700000000003</v>
      </c>
    </row>
    <row r="17" spans="1:10">
      <c r="A17" t="s">
        <v>106</v>
      </c>
      <c r="B17">
        <v>7.97</v>
      </c>
      <c r="C17" t="s">
        <v>107</v>
      </c>
      <c r="D17">
        <v>10.715193052376099</v>
      </c>
      <c r="E17">
        <v>-10.9375555019329</v>
      </c>
      <c r="F17">
        <v>-8.8320000000000007</v>
      </c>
      <c r="G17">
        <v>7.7169999999999996</v>
      </c>
      <c r="H17">
        <v>0.38513399999999998</v>
      </c>
      <c r="I17">
        <v>-10.5903533009305</v>
      </c>
      <c r="J17" s="26">
        <v>-43.007100000000001</v>
      </c>
    </row>
    <row r="18" spans="1:10">
      <c r="A18" t="s">
        <v>108</v>
      </c>
      <c r="B18">
        <v>8.8000000000000007</v>
      </c>
      <c r="C18" t="s">
        <v>109</v>
      </c>
      <c r="D18">
        <v>1.58489319246111</v>
      </c>
      <c r="E18">
        <v>-12.0765982957352</v>
      </c>
      <c r="F18">
        <v>-9.1199999999999992</v>
      </c>
      <c r="G18">
        <v>7.26</v>
      </c>
      <c r="H18">
        <v>1.49817</v>
      </c>
      <c r="I18">
        <v>-9.9631935939815204</v>
      </c>
      <c r="J18" s="26">
        <v>-41.700299999999999</v>
      </c>
    </row>
    <row r="19" spans="1:10">
      <c r="A19" t="s">
        <v>110</v>
      </c>
      <c r="B19">
        <v>8.52</v>
      </c>
      <c r="C19" t="s">
        <v>111</v>
      </c>
      <c r="D19">
        <v>3.0199517204020201</v>
      </c>
      <c r="E19">
        <v>-11.692342895416299</v>
      </c>
      <c r="F19">
        <v>-8.2769999999999992</v>
      </c>
      <c r="G19">
        <v>7.9139999999999997</v>
      </c>
      <c r="H19">
        <v>0.69949799999999995</v>
      </c>
      <c r="I19">
        <v>-10.8607044218691</v>
      </c>
      <c r="J19" s="26">
        <v>-51.573399999999999</v>
      </c>
    </row>
    <row r="20" spans="1:10">
      <c r="A20" t="s">
        <v>112</v>
      </c>
      <c r="B20">
        <v>7.78</v>
      </c>
      <c r="C20" t="s">
        <v>113</v>
      </c>
      <c r="D20">
        <v>16.595869074375599</v>
      </c>
      <c r="E20">
        <v>-10.6768107660022</v>
      </c>
      <c r="F20">
        <v>-8.8149999999999995</v>
      </c>
      <c r="G20">
        <v>7.7560000000000002</v>
      </c>
      <c r="H20">
        <v>0.89840600000000004</v>
      </c>
      <c r="I20">
        <v>-10.643874588832</v>
      </c>
      <c r="J20" s="26">
        <v>-41.2179</v>
      </c>
    </row>
    <row r="21" spans="1:10">
      <c r="A21" t="s">
        <v>114</v>
      </c>
      <c r="B21">
        <v>8.4</v>
      </c>
      <c r="C21" t="s">
        <v>115</v>
      </c>
      <c r="D21">
        <v>3.98107170553497</v>
      </c>
      <c r="E21">
        <v>-11.5276620095654</v>
      </c>
      <c r="F21">
        <v>-9.7230000000000008</v>
      </c>
      <c r="G21">
        <v>7.5529999999999999</v>
      </c>
      <c r="H21">
        <v>0.309724</v>
      </c>
      <c r="I21">
        <v>-10.365289423600901</v>
      </c>
      <c r="J21" s="26">
        <v>-43.836100000000002</v>
      </c>
    </row>
    <row r="22" spans="1:10">
      <c r="A22" t="s">
        <v>116</v>
      </c>
      <c r="B22">
        <v>8.41</v>
      </c>
      <c r="C22" t="s">
        <v>117</v>
      </c>
      <c r="D22">
        <v>3.8904514499428</v>
      </c>
      <c r="E22">
        <v>-11.541385416719599</v>
      </c>
      <c r="F22">
        <v>-7.8689999999999998</v>
      </c>
      <c r="G22">
        <v>7.7039999999999997</v>
      </c>
      <c r="H22">
        <v>8.7746499999999994</v>
      </c>
      <c r="I22">
        <v>-10.57251287163</v>
      </c>
      <c r="J22" s="26">
        <v>-52.639000000000003</v>
      </c>
    </row>
    <row r="23" spans="1:10">
      <c r="A23" t="s">
        <v>118</v>
      </c>
      <c r="B23">
        <v>7.47</v>
      </c>
      <c r="C23" t="s">
        <v>119</v>
      </c>
      <c r="D23">
        <v>33.884415613920297</v>
      </c>
      <c r="E23">
        <v>-10.2513851442207</v>
      </c>
      <c r="F23">
        <v>-8.8390000000000004</v>
      </c>
      <c r="G23">
        <v>7.8280000000000003</v>
      </c>
      <c r="H23">
        <v>0.35763200000000001</v>
      </c>
      <c r="I23">
        <v>-10.742683120342599</v>
      </c>
      <c r="J23" s="26">
        <v>-40.861400000000003</v>
      </c>
    </row>
    <row r="24" spans="1:10">
      <c r="A24" t="s">
        <v>120</v>
      </c>
      <c r="B24">
        <v>8.0500000000000007</v>
      </c>
      <c r="C24" t="s">
        <v>121</v>
      </c>
      <c r="D24">
        <v>8.9125093813374399</v>
      </c>
      <c r="E24">
        <v>-11.047342759166799</v>
      </c>
      <c r="F24">
        <v>-9.5389999999999997</v>
      </c>
      <c r="G24">
        <v>7.133</v>
      </c>
      <c r="H24">
        <v>0.31972200000000001</v>
      </c>
      <c r="I24">
        <v>-9.7889063231226103</v>
      </c>
      <c r="J24" s="26">
        <v>-42.473500000000001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Chen Fang</cp:lastModifiedBy>
  <cp:revision>2</cp:revision>
  <dcterms:created xsi:type="dcterms:W3CDTF">2024-08-07T14:26:04Z</dcterms:created>
  <dcterms:modified xsi:type="dcterms:W3CDTF">2024-10-28T02:02:18Z</dcterms:modified>
  <dc:language>en-US</dc:language>
</cp:coreProperties>
</file>